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L\Downloads\"/>
    </mc:Choice>
  </mc:AlternateContent>
  <xr:revisionPtr revIDLastSave="0" documentId="8_{1413D0D7-C9E0-4964-A1B5-6A0C55C06043}" xr6:coauthVersionLast="45" xr6:coauthVersionMax="45" xr10:uidLastSave="{00000000-0000-0000-0000-000000000000}"/>
  <workbookProtection workbookAlgorithmName="SHA-512" workbookHashValue="eVfoVnLIpTxgrTmA+S50WMnuTZXSJ/Tnn0G0ZN1WxxV/I5/0qCjiJVnDNknTEYEJrPFWkzKRL0gNAA6Bvjk2vA==" workbookSaltValue="a0AXO1rUw/2Iy0m2lgvd0g==" workbookSpinCount="100000" lockStructure="1"/>
  <bookViews>
    <workbookView xWindow="-108" yWindow="-108" windowWidth="23256" windowHeight="12576" tabRatio="714" activeTab="3" xr2:uid="{00000000-000D-0000-FFFF-FFFF00000000}"/>
  </bookViews>
  <sheets>
    <sheet name="Encaissements" sheetId="7" r:id="rId1"/>
    <sheet name="Décaissements" sheetId="5" r:id="rId2"/>
    <sheet name="Décaissements reportés" sheetId="10" r:id="rId3"/>
    <sheet name="Synthèse Trésorerie" sheetId="8" r:id="rId4"/>
  </sheets>
  <definedNames>
    <definedName name="DateDébutExercice" localSheetId="1">Décaissements!$B$4</definedName>
    <definedName name="DateDébutExercice" localSheetId="2">'Décaissements reportés'!$B$4</definedName>
    <definedName name="DateDébutExercice" localSheetId="0">Encaissements!$B$4</definedName>
    <definedName name="DateDébutExercice" localSheetId="3">'Synthèse Trésorerie'!$B$4</definedName>
    <definedName name="_xlnm.Print_Area" localSheetId="1">Décaissements!$A$1:$R$61</definedName>
    <definedName name="_xlnm.Print_Area" localSheetId="2">'Décaissements reportés'!$A$1:$Q$20</definedName>
    <definedName name="_xlnm.Print_Area" localSheetId="0">Encaissements!$A$1:$Q$22</definedName>
    <definedName name="_xlnm.Print_Area" localSheetId="3">'Synthèse Trésorerie'!$A$1:$R$34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0" l="1"/>
  <c r="I17" i="10"/>
  <c r="G12" i="10"/>
  <c r="G17" i="10" s="1"/>
  <c r="H12" i="10"/>
  <c r="I12" i="10"/>
  <c r="K7" i="10"/>
  <c r="K11" i="10"/>
  <c r="K10" i="10"/>
  <c r="D3" i="7" l="1"/>
  <c r="E3" i="7"/>
  <c r="F3" i="7"/>
  <c r="G3" i="7"/>
  <c r="H3" i="7"/>
  <c r="I3" i="7"/>
  <c r="J3" i="7"/>
  <c r="K3" i="7"/>
  <c r="L3" i="7"/>
  <c r="M3" i="7"/>
  <c r="N3" i="7"/>
  <c r="O3" i="7"/>
  <c r="B4" i="10"/>
  <c r="B4" i="8"/>
  <c r="F3" i="8" s="1"/>
  <c r="B3" i="10"/>
  <c r="B3" i="8"/>
  <c r="B3" i="5"/>
  <c r="B1" i="5"/>
  <c r="G3" i="10" l="1"/>
  <c r="I3" i="10"/>
  <c r="H3" i="10"/>
  <c r="F3" i="10"/>
  <c r="D3" i="10"/>
  <c r="E3" i="10"/>
  <c r="B1" i="10"/>
  <c r="B1" i="8"/>
  <c r="D9" i="7"/>
  <c r="R28" i="5" l="1"/>
  <c r="Q13" i="7"/>
  <c r="Q14" i="7"/>
  <c r="Q15" i="7"/>
  <c r="Q16" i="7"/>
  <c r="Q17" i="7"/>
  <c r="P50" i="5"/>
  <c r="P47" i="5"/>
  <c r="F50" i="5"/>
  <c r="G50" i="5"/>
  <c r="H50" i="5"/>
  <c r="I50" i="5"/>
  <c r="J50" i="5"/>
  <c r="K50" i="5"/>
  <c r="L50" i="5"/>
  <c r="M50" i="5"/>
  <c r="N50" i="5"/>
  <c r="O50" i="5"/>
  <c r="E50" i="5"/>
  <c r="F49" i="5"/>
  <c r="G49" i="5"/>
  <c r="H49" i="5"/>
  <c r="I49" i="5"/>
  <c r="J49" i="5"/>
  <c r="K49" i="5"/>
  <c r="L49" i="5"/>
  <c r="M49" i="5"/>
  <c r="N49" i="5"/>
  <c r="O49" i="5"/>
  <c r="P49" i="5"/>
  <c r="E49" i="5"/>
  <c r="F48" i="5"/>
  <c r="G48" i="5"/>
  <c r="H48" i="5"/>
  <c r="I48" i="5"/>
  <c r="J48" i="5"/>
  <c r="K48" i="5"/>
  <c r="L48" i="5"/>
  <c r="M48" i="5"/>
  <c r="N48" i="5"/>
  <c r="O48" i="5"/>
  <c r="P48" i="5"/>
  <c r="E48" i="5"/>
  <c r="F47" i="5"/>
  <c r="G47" i="5"/>
  <c r="H47" i="5"/>
  <c r="I47" i="5"/>
  <c r="J47" i="5"/>
  <c r="K47" i="5"/>
  <c r="L47" i="5"/>
  <c r="M47" i="5"/>
  <c r="N47" i="5"/>
  <c r="O47" i="5"/>
  <c r="E47" i="5"/>
  <c r="F46" i="5"/>
  <c r="G46" i="5"/>
  <c r="H46" i="5"/>
  <c r="I46" i="5"/>
  <c r="J46" i="5"/>
  <c r="K46" i="5"/>
  <c r="L46" i="5"/>
  <c r="M46" i="5"/>
  <c r="N46" i="5"/>
  <c r="O46" i="5"/>
  <c r="P46" i="5"/>
  <c r="E46" i="5"/>
  <c r="F45" i="5"/>
  <c r="G45" i="5"/>
  <c r="H45" i="5"/>
  <c r="I45" i="5"/>
  <c r="J45" i="5"/>
  <c r="K45" i="5"/>
  <c r="L45" i="5"/>
  <c r="M45" i="5"/>
  <c r="N45" i="5"/>
  <c r="O45" i="5"/>
  <c r="P45" i="5"/>
  <c r="E45" i="5"/>
  <c r="F44" i="5"/>
  <c r="G44" i="5"/>
  <c r="H44" i="5"/>
  <c r="I44" i="5"/>
  <c r="J44" i="5"/>
  <c r="K44" i="5"/>
  <c r="L44" i="5"/>
  <c r="M44" i="5"/>
  <c r="N44" i="5"/>
  <c r="O44" i="5"/>
  <c r="P44" i="5"/>
  <c r="E44" i="5"/>
  <c r="F43" i="5"/>
  <c r="G43" i="5"/>
  <c r="H43" i="5"/>
  <c r="I43" i="5"/>
  <c r="J43" i="5"/>
  <c r="K43" i="5"/>
  <c r="L43" i="5"/>
  <c r="M43" i="5"/>
  <c r="N43" i="5"/>
  <c r="O43" i="5"/>
  <c r="P43" i="5"/>
  <c r="E43" i="5"/>
  <c r="F42" i="5"/>
  <c r="G42" i="5"/>
  <c r="H42" i="5"/>
  <c r="I42" i="5"/>
  <c r="J42" i="5"/>
  <c r="K42" i="5"/>
  <c r="L42" i="5"/>
  <c r="M42" i="5"/>
  <c r="N42" i="5"/>
  <c r="O42" i="5"/>
  <c r="P42" i="5"/>
  <c r="E42" i="5"/>
  <c r="P41" i="5"/>
  <c r="F41" i="5"/>
  <c r="G41" i="5"/>
  <c r="H41" i="5"/>
  <c r="I41" i="5"/>
  <c r="J41" i="5"/>
  <c r="K41" i="5"/>
  <c r="L41" i="5"/>
  <c r="M41" i="5"/>
  <c r="N41" i="5"/>
  <c r="O41" i="5"/>
  <c r="E41" i="5"/>
  <c r="F40" i="5"/>
  <c r="G40" i="5"/>
  <c r="H40" i="5"/>
  <c r="I40" i="5"/>
  <c r="J40" i="5"/>
  <c r="K40" i="5"/>
  <c r="L40" i="5"/>
  <c r="M40" i="5"/>
  <c r="N40" i="5"/>
  <c r="O40" i="5"/>
  <c r="P40" i="5"/>
  <c r="E40" i="5"/>
  <c r="F39" i="5"/>
  <c r="G39" i="5"/>
  <c r="H39" i="5"/>
  <c r="I39" i="5"/>
  <c r="J39" i="5"/>
  <c r="K39" i="5"/>
  <c r="L39" i="5"/>
  <c r="M39" i="5"/>
  <c r="N39" i="5"/>
  <c r="O39" i="5"/>
  <c r="P39" i="5"/>
  <c r="E39" i="5"/>
  <c r="F38" i="5"/>
  <c r="G38" i="5"/>
  <c r="H38" i="5"/>
  <c r="I38" i="5"/>
  <c r="J38" i="5"/>
  <c r="K38" i="5"/>
  <c r="L38" i="5"/>
  <c r="M38" i="5"/>
  <c r="N38" i="5"/>
  <c r="O38" i="5"/>
  <c r="P38" i="5"/>
  <c r="E38" i="5"/>
  <c r="F37" i="5"/>
  <c r="G37" i="5"/>
  <c r="H37" i="5"/>
  <c r="I37" i="5"/>
  <c r="J37" i="5"/>
  <c r="K37" i="5"/>
  <c r="L37" i="5"/>
  <c r="M37" i="5"/>
  <c r="N37" i="5"/>
  <c r="O37" i="5"/>
  <c r="P37" i="5"/>
  <c r="E37" i="5"/>
  <c r="E36" i="5"/>
  <c r="F36" i="5"/>
  <c r="G36" i="5"/>
  <c r="H36" i="5"/>
  <c r="I36" i="5"/>
  <c r="J36" i="5"/>
  <c r="K36" i="5"/>
  <c r="L36" i="5"/>
  <c r="M36" i="5"/>
  <c r="N36" i="5"/>
  <c r="O36" i="5"/>
  <c r="P36" i="5"/>
  <c r="R54" i="5"/>
  <c r="E33" i="5"/>
  <c r="R30" i="5"/>
  <c r="R29" i="5"/>
  <c r="R31" i="5"/>
  <c r="R32" i="5"/>
  <c r="R21" i="5"/>
  <c r="R22" i="5"/>
  <c r="R23" i="5"/>
  <c r="R24" i="5"/>
  <c r="P18" i="5"/>
  <c r="R13" i="5"/>
  <c r="R14" i="5"/>
  <c r="R15" i="5"/>
  <c r="R16" i="5"/>
  <c r="R17" i="5"/>
  <c r="R8" i="5"/>
  <c r="R9" i="5"/>
  <c r="R7" i="5"/>
  <c r="E10" i="5"/>
  <c r="R50" i="5" l="1"/>
  <c r="R33" i="5"/>
  <c r="R39" i="5"/>
  <c r="R42" i="5"/>
  <c r="R43" i="5"/>
  <c r="R10" i="5"/>
  <c r="R36" i="5"/>
  <c r="R40" i="5"/>
  <c r="R37" i="5"/>
  <c r="R41" i="5"/>
  <c r="R48" i="5"/>
  <c r="R49" i="5"/>
  <c r="R47" i="5"/>
  <c r="R46" i="5"/>
  <c r="R45" i="5"/>
  <c r="R44" i="5"/>
  <c r="R38" i="5"/>
  <c r="R55" i="5" l="1"/>
  <c r="R56" i="5"/>
  <c r="E12" i="10"/>
  <c r="F12" i="10"/>
  <c r="D12" i="10"/>
  <c r="D17" i="10" s="1"/>
  <c r="R24" i="8"/>
  <c r="F57" i="5"/>
  <c r="G57" i="5"/>
  <c r="H57" i="5"/>
  <c r="I57" i="5"/>
  <c r="J57" i="5"/>
  <c r="K57" i="5"/>
  <c r="L57" i="5"/>
  <c r="M57" i="5"/>
  <c r="N57" i="5"/>
  <c r="O57" i="5"/>
  <c r="P57" i="5"/>
  <c r="E57" i="5"/>
  <c r="F51" i="5"/>
  <c r="G51" i="5"/>
  <c r="H51" i="5"/>
  <c r="I51" i="5"/>
  <c r="J51" i="5"/>
  <c r="K51" i="5"/>
  <c r="L51" i="5"/>
  <c r="M51" i="5"/>
  <c r="N51" i="5"/>
  <c r="O51" i="5"/>
  <c r="P51" i="5"/>
  <c r="E51" i="5"/>
  <c r="F33" i="5"/>
  <c r="G33" i="5"/>
  <c r="H33" i="5"/>
  <c r="I33" i="5"/>
  <c r="J33" i="5"/>
  <c r="K33" i="5"/>
  <c r="L33" i="5"/>
  <c r="M33" i="5"/>
  <c r="N33" i="5"/>
  <c r="O33" i="5"/>
  <c r="P33" i="5"/>
  <c r="F25" i="5"/>
  <c r="G25" i="5"/>
  <c r="H25" i="5"/>
  <c r="I25" i="5"/>
  <c r="J25" i="5"/>
  <c r="K25" i="5"/>
  <c r="L25" i="5"/>
  <c r="M25" i="5"/>
  <c r="N25" i="5"/>
  <c r="O25" i="5"/>
  <c r="P25" i="5"/>
  <c r="E25" i="5"/>
  <c r="F18" i="5"/>
  <c r="G18" i="5"/>
  <c r="H18" i="5"/>
  <c r="I18" i="5"/>
  <c r="J18" i="5"/>
  <c r="K18" i="5"/>
  <c r="L18" i="5"/>
  <c r="M18" i="5"/>
  <c r="N18" i="5"/>
  <c r="O18" i="5"/>
  <c r="E18" i="5"/>
  <c r="F10" i="5"/>
  <c r="G10" i="5"/>
  <c r="H10" i="5"/>
  <c r="I10" i="5"/>
  <c r="J10" i="5"/>
  <c r="K10" i="5"/>
  <c r="L10" i="5"/>
  <c r="M10" i="5"/>
  <c r="N10" i="5"/>
  <c r="O10" i="5"/>
  <c r="P10" i="5"/>
  <c r="O18" i="7"/>
  <c r="P9" i="8" s="1"/>
  <c r="Q12" i="7"/>
  <c r="Q8" i="7"/>
  <c r="Q7" i="7"/>
  <c r="O9" i="7"/>
  <c r="O20" i="7" s="1"/>
  <c r="D18" i="7"/>
  <c r="E9" i="8" s="1"/>
  <c r="E9" i="7"/>
  <c r="F9" i="7"/>
  <c r="G9" i="7"/>
  <c r="H8" i="8" s="1"/>
  <c r="H9" i="7"/>
  <c r="I9" i="7"/>
  <c r="J9" i="7"/>
  <c r="K9" i="7"/>
  <c r="L9" i="7"/>
  <c r="M9" i="7"/>
  <c r="N9" i="7"/>
  <c r="R25" i="8"/>
  <c r="R26" i="8"/>
  <c r="R27" i="8"/>
  <c r="R28" i="8"/>
  <c r="R29" i="8"/>
  <c r="E30" i="8"/>
  <c r="E17" i="10"/>
  <c r="F17" i="10"/>
  <c r="K8" i="10"/>
  <c r="D25" i="8" s="1"/>
  <c r="K9" i="10"/>
  <c r="D26" i="8" s="1"/>
  <c r="D27" i="8"/>
  <c r="D28" i="8"/>
  <c r="K12" i="10"/>
  <c r="D29" i="8" s="1"/>
  <c r="K13" i="10"/>
  <c r="K14" i="10"/>
  <c r="K15" i="10"/>
  <c r="K16" i="10"/>
  <c r="D24" i="8"/>
  <c r="T25" i="8" l="1"/>
  <c r="T26" i="8"/>
  <c r="T29" i="8"/>
  <c r="T24" i="8"/>
  <c r="R30" i="8"/>
  <c r="T28" i="8"/>
  <c r="T27" i="8"/>
  <c r="D20" i="7"/>
  <c r="E8" i="8"/>
  <c r="I59" i="5"/>
  <c r="L59" i="5"/>
  <c r="P59" i="5"/>
  <c r="E59" i="5"/>
  <c r="O59" i="5"/>
  <c r="N59" i="5"/>
  <c r="M59" i="5"/>
  <c r="K59" i="5"/>
  <c r="J59" i="5"/>
  <c r="H59" i="5"/>
  <c r="G59" i="5"/>
  <c r="F59" i="5"/>
  <c r="Q9" i="7"/>
  <c r="R57" i="5"/>
  <c r="K17" i="10"/>
  <c r="P30" i="8"/>
  <c r="O30" i="8"/>
  <c r="N30" i="8"/>
  <c r="M30" i="8"/>
  <c r="L30" i="8"/>
  <c r="K30" i="8"/>
  <c r="J30" i="8"/>
  <c r="I30" i="8"/>
  <c r="H30" i="8"/>
  <c r="G30" i="8"/>
  <c r="F30" i="8"/>
  <c r="F18" i="8"/>
  <c r="G18" i="8"/>
  <c r="H18" i="8"/>
  <c r="I18" i="8"/>
  <c r="J18" i="8"/>
  <c r="K18" i="8"/>
  <c r="L18" i="8"/>
  <c r="M18" i="8"/>
  <c r="N18" i="8"/>
  <c r="O18" i="8"/>
  <c r="P18" i="8"/>
  <c r="E18" i="8"/>
  <c r="F17" i="8"/>
  <c r="G17" i="8"/>
  <c r="H17" i="8"/>
  <c r="I17" i="8"/>
  <c r="J17" i="8"/>
  <c r="K17" i="8"/>
  <c r="L17" i="8"/>
  <c r="M17" i="8"/>
  <c r="N17" i="8"/>
  <c r="O17" i="8"/>
  <c r="P17" i="8"/>
  <c r="E17" i="8"/>
  <c r="F16" i="8"/>
  <c r="G16" i="8"/>
  <c r="H16" i="8"/>
  <c r="I16" i="8"/>
  <c r="J16" i="8"/>
  <c r="K16" i="8"/>
  <c r="L16" i="8"/>
  <c r="M16" i="8"/>
  <c r="N16" i="8"/>
  <c r="O16" i="8"/>
  <c r="P16" i="8"/>
  <c r="E16" i="8"/>
  <c r="F15" i="8"/>
  <c r="G15" i="8"/>
  <c r="H15" i="8"/>
  <c r="I15" i="8"/>
  <c r="J15" i="8"/>
  <c r="K15" i="8"/>
  <c r="L15" i="8"/>
  <c r="M15" i="8"/>
  <c r="N15" i="8"/>
  <c r="O15" i="8"/>
  <c r="P15" i="8"/>
  <c r="E15" i="8"/>
  <c r="F14" i="8"/>
  <c r="G14" i="8"/>
  <c r="H14" i="8"/>
  <c r="I14" i="8"/>
  <c r="J14" i="8"/>
  <c r="K14" i="8"/>
  <c r="L14" i="8"/>
  <c r="M14" i="8"/>
  <c r="N14" i="8"/>
  <c r="O14" i="8"/>
  <c r="P14" i="8"/>
  <c r="E14" i="8"/>
  <c r="F13" i="8"/>
  <c r="G13" i="8"/>
  <c r="G19" i="8" s="1"/>
  <c r="H13" i="8"/>
  <c r="H19" i="8" s="1"/>
  <c r="I13" i="8"/>
  <c r="J13" i="8"/>
  <c r="K13" i="8"/>
  <c r="L13" i="8"/>
  <c r="L19" i="8" s="1"/>
  <c r="M13" i="8"/>
  <c r="M19" i="8" s="1"/>
  <c r="N13" i="8"/>
  <c r="O13" i="8"/>
  <c r="O19" i="8" s="1"/>
  <c r="P13" i="8"/>
  <c r="E13" i="8"/>
  <c r="F19" i="8" l="1"/>
  <c r="I19" i="8"/>
  <c r="K19" i="8"/>
  <c r="J19" i="8"/>
  <c r="N19" i="8"/>
  <c r="P19" i="8"/>
  <c r="R18" i="8"/>
  <c r="R17" i="8"/>
  <c r="R16" i="8"/>
  <c r="R15" i="8"/>
  <c r="R14" i="8"/>
  <c r="R13" i="8"/>
  <c r="E19" i="8"/>
  <c r="P3" i="8"/>
  <c r="O3" i="8"/>
  <c r="N3" i="8"/>
  <c r="M3" i="8"/>
  <c r="L3" i="8"/>
  <c r="K3" i="8"/>
  <c r="J3" i="8"/>
  <c r="I3" i="8"/>
  <c r="H3" i="8"/>
  <c r="G3" i="8"/>
  <c r="E3" i="8"/>
  <c r="E18" i="7"/>
  <c r="F18" i="7"/>
  <c r="G18" i="7"/>
  <c r="H18" i="7"/>
  <c r="I18" i="7"/>
  <c r="J18" i="7"/>
  <c r="K18" i="7"/>
  <c r="L18" i="7"/>
  <c r="M18" i="7"/>
  <c r="N18" i="7"/>
  <c r="F8" i="8"/>
  <c r="G8" i="8"/>
  <c r="I8" i="8"/>
  <c r="J8" i="8"/>
  <c r="K8" i="8"/>
  <c r="L8" i="8"/>
  <c r="M8" i="8"/>
  <c r="N8" i="8"/>
  <c r="O8" i="8"/>
  <c r="P8" i="8"/>
  <c r="P10" i="8" s="1"/>
  <c r="R19" i="8" l="1"/>
  <c r="F20" i="7"/>
  <c r="G9" i="8"/>
  <c r="G10" i="8" s="1"/>
  <c r="O9" i="8"/>
  <c r="O10" i="8" s="1"/>
  <c r="N20" i="7"/>
  <c r="M9" i="8"/>
  <c r="M10" i="8" s="1"/>
  <c r="L20" i="7"/>
  <c r="K9" i="8"/>
  <c r="K10" i="8" s="1"/>
  <c r="J20" i="7"/>
  <c r="I9" i="8"/>
  <c r="I10" i="8" s="1"/>
  <c r="H20" i="7"/>
  <c r="N9" i="8"/>
  <c r="N10" i="8" s="1"/>
  <c r="M20" i="7"/>
  <c r="L9" i="8"/>
  <c r="L10" i="8" s="1"/>
  <c r="K20" i="7"/>
  <c r="J9" i="8"/>
  <c r="J10" i="8" s="1"/>
  <c r="I20" i="7"/>
  <c r="G20" i="7"/>
  <c r="H9" i="8"/>
  <c r="H10" i="8" s="1"/>
  <c r="E20" i="7"/>
  <c r="F9" i="8"/>
  <c r="R8" i="8"/>
  <c r="Q18" i="7"/>
  <c r="Q20" i="7" s="1"/>
  <c r="E10" i="8"/>
  <c r="E21" i="8" s="1"/>
  <c r="R9" i="8" l="1"/>
  <c r="R10" i="8" s="1"/>
  <c r="F10" i="8"/>
  <c r="E32" i="8"/>
  <c r="F6" i="8" s="1"/>
  <c r="R18" i="5"/>
  <c r="F21" i="8" l="1"/>
  <c r="F32" i="8" s="1"/>
  <c r="G6" i="8" s="1"/>
  <c r="G21" i="8" s="1"/>
  <c r="G32" i="8" s="1"/>
  <c r="H6" i="8" s="1"/>
  <c r="H21" i="8" s="1"/>
  <c r="H32" i="8" s="1"/>
  <c r="I6" i="8" s="1"/>
  <c r="I21" i="8" s="1"/>
  <c r="I32" i="8" s="1"/>
  <c r="J6" i="8" s="1"/>
  <c r="J21" i="8" s="1"/>
  <c r="J32" i="8" s="1"/>
  <c r="K6" i="8" s="1"/>
  <c r="K21" i="8" s="1"/>
  <c r="K32" i="8" s="1"/>
  <c r="L6" i="8" s="1"/>
  <c r="L21" i="8" s="1"/>
  <c r="L32" i="8" s="1"/>
  <c r="M6" i="8" s="1"/>
  <c r="M21" i="8" s="1"/>
  <c r="M32" i="8" s="1"/>
  <c r="N6" i="8" s="1"/>
  <c r="N21" i="8" s="1"/>
  <c r="N32" i="8" s="1"/>
  <c r="O6" i="8" s="1"/>
  <c r="O21" i="8" s="1"/>
  <c r="O32" i="8" s="1"/>
  <c r="P6" i="8" s="1"/>
  <c r="P21" i="8" s="1"/>
  <c r="P32" i="8" s="1"/>
  <c r="R51" i="5"/>
  <c r="R25" i="5"/>
  <c r="B4" i="5"/>
  <c r="L3" i="5" l="1"/>
  <c r="M3" i="5"/>
  <c r="G3" i="5"/>
  <c r="K3" i="5"/>
  <c r="J3" i="5"/>
  <c r="I3" i="5"/>
  <c r="H3" i="5"/>
  <c r="F3" i="5"/>
  <c r="E3" i="5"/>
  <c r="N3" i="5"/>
  <c r="P3" i="5"/>
  <c r="O3" i="5"/>
  <c r="R5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MORNET Marion</author>
  </authors>
  <commentList>
    <comment ref="E6" authorId="0" shapeId="0" xr:uid="{BBAAD4B2-7159-495E-9833-3A1D7D74567F}">
      <text>
        <r>
          <rPr>
            <sz val="9"/>
            <color indexed="81"/>
            <rFont val="calibi"/>
          </rPr>
          <t>A remplir</t>
        </r>
      </text>
    </comment>
  </commentList>
</comments>
</file>

<file path=xl/sharedStrings.xml><?xml version="1.0" encoding="utf-8"?>
<sst xmlns="http://schemas.openxmlformats.org/spreadsheetml/2006/main" count="113" uniqueCount="87">
  <si>
    <t>Ventes au comptant</t>
  </si>
  <si>
    <t>Total</t>
  </si>
  <si>
    <t>Achats (marchandises)</t>
  </si>
  <si>
    <t>Publicité</t>
  </si>
  <si>
    <t>Divers</t>
  </si>
  <si>
    <t>Total des décaissements</t>
  </si>
  <si>
    <t>Encaissement clients</t>
  </si>
  <si>
    <t>Remboursement crédit IS</t>
  </si>
  <si>
    <t>Remboursement crédit TVA</t>
  </si>
  <si>
    <t>Apports en compte courant</t>
  </si>
  <si>
    <t>Total des encaissements</t>
  </si>
  <si>
    <t>Encaissement autres</t>
  </si>
  <si>
    <t>Encaissements autres</t>
  </si>
  <si>
    <t>Divers (rbst assurance, formation, aides…)</t>
  </si>
  <si>
    <t>Encaissements liées à l'activité (TTC)</t>
  </si>
  <si>
    <t>SUIVI DE TRESORERIE - ENCAISSEMENTS</t>
  </si>
  <si>
    <t>Achats (matières premières)</t>
  </si>
  <si>
    <t>Achats (sous-traitance)</t>
  </si>
  <si>
    <t>Fournisseurs</t>
  </si>
  <si>
    <t>Frais de personnel</t>
  </si>
  <si>
    <t>Salaires nets</t>
  </si>
  <si>
    <t>Frais de gérance</t>
  </si>
  <si>
    <t>Frais de déplacement dirigeant</t>
  </si>
  <si>
    <t>Cotisations obligatoires</t>
  </si>
  <si>
    <t>Cotisations facultatives</t>
  </si>
  <si>
    <t>Prélèvements à la source des salariés</t>
  </si>
  <si>
    <t>Impôts et taxes</t>
  </si>
  <si>
    <t>TVA</t>
  </si>
  <si>
    <t>CFE et CVAE</t>
  </si>
  <si>
    <t>IS</t>
  </si>
  <si>
    <t>Charges externes</t>
  </si>
  <si>
    <t>Autres impôts (TVS, Taxe audiovisuelle, sacem..)</t>
  </si>
  <si>
    <t>Petit équipement</t>
  </si>
  <si>
    <t>Fournitures de bureau</t>
  </si>
  <si>
    <t>Maintenance</t>
  </si>
  <si>
    <t>Entretien immobilier</t>
  </si>
  <si>
    <t>Assurances</t>
  </si>
  <si>
    <t>Frais de formation</t>
  </si>
  <si>
    <t>Échéance d'emprunts</t>
  </si>
  <si>
    <t>Autres décaissements</t>
  </si>
  <si>
    <t xml:space="preserve">Achat d’immobilisations </t>
  </si>
  <si>
    <t>Prélèvements comptes courants</t>
  </si>
  <si>
    <t>Sous total</t>
  </si>
  <si>
    <t>SUIVI DE TRESORERIE - SYNTHESE</t>
  </si>
  <si>
    <t>Trésorerie début du mois</t>
  </si>
  <si>
    <t>Frais postaux et telecom</t>
  </si>
  <si>
    <t>Honoraires</t>
  </si>
  <si>
    <t>Déplacements et réception</t>
  </si>
  <si>
    <t>Eau, Electricité, Gaz</t>
  </si>
  <si>
    <t>Locations immobilières</t>
  </si>
  <si>
    <t>Locations mobilières</t>
  </si>
  <si>
    <t>Encaissement liés à l'activité</t>
  </si>
  <si>
    <t>Solde trésorerie théorique</t>
  </si>
  <si>
    <t>Etalement des dettes</t>
  </si>
  <si>
    <t>Échéances d'emprunts</t>
  </si>
  <si>
    <t>Loyers</t>
  </si>
  <si>
    <t>Autres dettes fournisseurs</t>
  </si>
  <si>
    <t>Solde trésorerie après étalement</t>
  </si>
  <si>
    <t>Sous total Décaissement des dettes ant.</t>
  </si>
  <si>
    <t>Décaissements reportés</t>
  </si>
  <si>
    <t>Urssaf - Charges sociales</t>
  </si>
  <si>
    <t>Total Passif reporté</t>
  </si>
  <si>
    <t>Total à étaler</t>
  </si>
  <si>
    <t>Solde à payer</t>
  </si>
  <si>
    <t>Base annuelle</t>
  </si>
  <si>
    <t>Nouveaux emprunts</t>
  </si>
  <si>
    <t>Autres dettes fournisseurs (à détailler ci-dessous)</t>
  </si>
  <si>
    <t>Sarl pub</t>
  </si>
  <si>
    <t>Indemnisation activité partielle</t>
  </si>
  <si>
    <t>Charges sociales salariales</t>
  </si>
  <si>
    <t>Charges sociales patronales</t>
  </si>
  <si>
    <t>Autres charges sociales</t>
  </si>
  <si>
    <t>Rémunération dirigeants</t>
  </si>
  <si>
    <t>TOTAL</t>
  </si>
  <si>
    <t>SARL DUPONT</t>
  </si>
  <si>
    <t>Fournisseurs (TTC)</t>
  </si>
  <si>
    <t>Début de la prévision:</t>
  </si>
  <si>
    <t>Frais de direction</t>
  </si>
  <si>
    <t>Taxe sur les salaires (TA, FC, IC,...)</t>
  </si>
  <si>
    <t xml:space="preserve">Serv. bancaires </t>
  </si>
  <si>
    <t>La mise à disposition de la présente documentation ne porte nullement engagement et/ou responsabilité de la Société STREGO quant à l’usage qui en sera fait et ses contenus à venir. Les droits de propriété intellectuelle attachés aux visuels sont la propriété exclusive de la Société STREGO.</t>
  </si>
  <si>
    <t>SUIVI DE TRESORERIE - DECAISSEMENTS</t>
  </si>
  <si>
    <t>LISTE DES DETTES REPORTÉES</t>
  </si>
  <si>
    <r>
      <rPr>
        <u/>
        <sz val="11"/>
        <rFont val="Arial"/>
        <family val="2"/>
      </rPr>
      <t>Indications</t>
    </r>
    <r>
      <rPr>
        <sz val="11"/>
        <rFont val="Arial"/>
        <family val="2"/>
      </rPr>
      <t xml:space="preserve"> : 
- Remplir les cases grises
- Indiquer le nom de la societé 
- Indiquer la date de début des prévisions
- Renseigner dans ce tableau, l'ensemble des encaissements prévus sur la période</t>
    </r>
  </si>
  <si>
    <r>
      <rPr>
        <u/>
        <sz val="11"/>
        <rFont val="Arial"/>
        <family val="2"/>
      </rPr>
      <t xml:space="preserve">Indications : </t>
    </r>
    <r>
      <rPr>
        <sz val="11"/>
        <rFont val="Arial"/>
        <family val="2"/>
      </rPr>
      <t xml:space="preserve">
- Renseigner dans ce tableau les décaissements effectués, les décaissements reportés seront mentionnés dans l'onglet "décaissements reportés" de façon à suivre le passif à étaler
- Vous avez la possibilité de lisser les charges externes en utilisant la case base annuelle ou en saisissant mois par mois les charges décaissées</t>
    </r>
  </si>
  <si>
    <t>Indications:
- Saisir dans ce tableau les dettes non reglées aux dates prévues et prévoir l'apurement dans l'onglet "Synthèse Trésorerie"</t>
  </si>
  <si>
    <r>
      <rPr>
        <u/>
        <sz val="11"/>
        <rFont val="Arial"/>
        <family val="2"/>
      </rPr>
      <t>Indications</t>
    </r>
    <r>
      <rPr>
        <sz val="11"/>
        <rFont val="Arial"/>
        <family val="2"/>
      </rPr>
      <t xml:space="preserve"> :
- Saisir le solde de trésorerie initial au premier jour de la date de début des prévisions
- Saisir dans la partie "Etalement des dettes", les mois au cours desquelles les dettes seront apurées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</si>
</sst>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\ _€_-;\-* #,##0\ _€_-;_-* &quot;-&quot;\ _€_-;_-@_-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mmm"/>
    <numFmt numFmtId="169" formatCode="dd"/>
    <numFmt numFmtId="170" formatCode="#,##0_ ;[Red]\-#,##0\ "/>
    <numFmt numFmtId="171" formatCode="0_ ;[Red]\-0\ "/>
  </numFmts>
  <fonts count="43">
    <font>
      <sz val="11"/>
      <color theme="1" tint="0.14993743705557422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1"/>
      <color theme="1" tint="0.1499374370555742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9"/>
      <color indexed="81"/>
      <name val="calibi"/>
    </font>
    <font>
      <sz val="11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8"/>
      <color rgb="FF25BAA7"/>
      <name val="Arial"/>
      <family val="2"/>
    </font>
    <font>
      <b/>
      <sz val="12"/>
      <color rgb="FF25BAA7"/>
      <name val="Arial"/>
      <family val="2"/>
    </font>
    <font>
      <b/>
      <sz val="11"/>
      <color rgb="FF25BAA7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u/>
      <sz val="11"/>
      <name val="Arial"/>
      <family val="2"/>
    </font>
    <font>
      <b/>
      <sz val="16"/>
      <color theme="1" tint="0.14993743705557422"/>
      <name val="Arial"/>
      <family val="2"/>
    </font>
    <font>
      <sz val="11"/>
      <color theme="1" tint="0.14993743705557422"/>
      <name val="Arial"/>
      <family val="2"/>
    </font>
    <font>
      <sz val="8"/>
      <name val="Arial"/>
      <family val="2"/>
    </font>
    <font>
      <sz val="8"/>
      <color rgb="FF25BAA7"/>
      <name val="Arial"/>
      <family val="2"/>
    </font>
    <font>
      <sz val="11"/>
      <color rgb="FF25BAA7"/>
      <name val="Arial"/>
      <family val="2"/>
    </font>
    <font>
      <sz val="11"/>
      <color theme="1" tint="0.34998626667073579"/>
      <name val="Arial"/>
      <family val="2"/>
    </font>
    <font>
      <b/>
      <i/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color rgb="FF25BAA7"/>
      <name val="Arial"/>
      <family val="2"/>
    </font>
    <font>
      <sz val="11"/>
      <color rgb="FF319B42"/>
      <name val="Arial"/>
      <family val="2"/>
    </font>
    <font>
      <b/>
      <sz val="11"/>
      <color theme="1" tint="0.14993743705557422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14975432599871821"/>
      <name val="Arial"/>
      <family val="2"/>
    </font>
    <font>
      <i/>
      <sz val="8"/>
      <name val="Arial"/>
      <family val="2"/>
    </font>
    <font>
      <i/>
      <sz val="9"/>
      <color theme="1" tint="0.1499374370555742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rgb="FFC9EC51"/>
        <bgColor indexed="64"/>
      </patternFill>
    </fill>
    <fill>
      <patternFill patternType="solid">
        <fgColor rgb="FF25BAA7"/>
        <bgColor indexed="64"/>
      </patternFill>
    </fill>
    <fill>
      <patternFill patternType="solid">
        <fgColor rgb="FFD9D9D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double">
        <color theme="1" tint="0.14996795556505021"/>
      </top>
      <bottom/>
      <diagonal/>
    </border>
    <border>
      <left style="dashed">
        <color theme="1" tint="0.34998626667073579"/>
      </left>
      <right/>
      <top style="thin">
        <color theme="0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319B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319B4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319B42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theme="1" tint="0.34998626667073579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1" tint="0.34998626667073579"/>
      </top>
      <bottom/>
      <diagonal/>
    </border>
    <border>
      <left style="thin">
        <color rgb="FF000000"/>
      </left>
      <right style="thin">
        <color rgb="FF000000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000000"/>
      </left>
      <right style="thin">
        <color rgb="FF000000"/>
      </right>
      <top style="thin">
        <color theme="1" tint="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</borders>
  <cellStyleXfs count="14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1" fillId="3" borderId="5" applyFont="0" applyAlignment="0">
      <alignment vertical="center"/>
    </xf>
    <xf numFmtId="168" fontId="3" fillId="0" borderId="6">
      <alignment horizontal="right" vertical="center" wrapText="1" indent="1"/>
    </xf>
    <xf numFmtId="170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0" fontId="7" fillId="4" borderId="7" applyNumberFormat="0" applyAlignment="0" applyProtection="0"/>
    <xf numFmtId="0" fontId="8" fillId="0" borderId="0" applyNumberFormat="0" applyFill="0" applyBorder="0" applyAlignment="0" applyProtection="0"/>
  </cellStyleXfs>
  <cellXfs count="234">
    <xf numFmtId="0" fontId="0" fillId="0" borderId="0" xfId="0">
      <alignment vertical="center" wrapText="1"/>
    </xf>
    <xf numFmtId="0" fontId="10" fillId="0" borderId="0" xfId="0" applyFont="1" applyBorder="1">
      <alignment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2" fillId="0" borderId="36" xfId="1" applyFont="1" applyBorder="1" applyAlignment="1"/>
    <xf numFmtId="0" fontId="12" fillId="2" borderId="36" xfId="1" applyFont="1" applyFill="1" applyBorder="1" applyAlignment="1"/>
    <xf numFmtId="0" fontId="10" fillId="0" borderId="0" xfId="0" applyFont="1">
      <alignment vertical="center" wrapText="1"/>
    </xf>
    <xf numFmtId="0" fontId="10" fillId="2" borderId="0" xfId="0" applyNumberFormat="1" applyFont="1" applyFill="1" applyBorder="1">
      <alignment vertical="center" wrapText="1"/>
    </xf>
    <xf numFmtId="0" fontId="13" fillId="0" borderId="0" xfId="2" applyFont="1" applyBorder="1"/>
    <xf numFmtId="0" fontId="10" fillId="0" borderId="24" xfId="0" applyFont="1" applyBorder="1">
      <alignment vertical="center" wrapText="1"/>
    </xf>
    <xf numFmtId="168" fontId="14" fillId="0" borderId="24" xfId="6" applyFont="1" applyBorder="1" applyAlignment="1">
      <alignment horizontal="center" vertical="center" wrapText="1"/>
    </xf>
    <xf numFmtId="168" fontId="14" fillId="0" borderId="20" xfId="6" applyFont="1" applyBorder="1" applyAlignment="1">
      <alignment horizontal="center" vertical="center" wrapText="1"/>
    </xf>
    <xf numFmtId="0" fontId="15" fillId="2" borderId="24" xfId="0" applyNumberFormat="1" applyFont="1" applyFill="1" applyBorder="1" applyAlignment="1">
      <alignment horizontal="right" vertical="center" wrapText="1" indent="1"/>
    </xf>
    <xf numFmtId="0" fontId="14" fillId="0" borderId="24" xfId="0" applyFont="1" applyBorder="1" applyAlignment="1">
      <alignment horizontal="center" vertical="center" wrapText="1"/>
    </xf>
    <xf numFmtId="14" fontId="10" fillId="7" borderId="12" xfId="0" applyNumberFormat="1" applyFont="1" applyFill="1" applyBorder="1" applyAlignment="1">
      <alignment horizontal="left" vertical="center" indent="1"/>
    </xf>
    <xf numFmtId="0" fontId="10" fillId="0" borderId="18" xfId="0" applyFont="1" applyBorder="1">
      <alignment vertical="center" wrapText="1"/>
    </xf>
    <xf numFmtId="169" fontId="16" fillId="0" borderId="18" xfId="0" applyNumberFormat="1" applyFont="1" applyFill="1" applyBorder="1" applyAlignment="1">
      <alignment horizontal="right" wrapText="1" indent="1"/>
    </xf>
    <xf numFmtId="169" fontId="16" fillId="0" borderId="21" xfId="0" applyNumberFormat="1" applyFont="1" applyFill="1" applyBorder="1" applyAlignment="1">
      <alignment horizontal="right" wrapText="1" indent="1"/>
    </xf>
    <xf numFmtId="169" fontId="16" fillId="0" borderId="21" xfId="0" applyNumberFormat="1" applyFont="1" applyBorder="1" applyAlignment="1">
      <alignment horizontal="right" wrapText="1" indent="1"/>
    </xf>
    <xf numFmtId="0" fontId="16" fillId="2" borderId="24" xfId="0" applyNumberFormat="1" applyFont="1" applyFill="1" applyBorder="1" applyAlignment="1">
      <alignment horizontal="right" wrapText="1" indent="1"/>
    </xf>
    <xf numFmtId="0" fontId="16" fillId="0" borderId="18" xfId="0" applyFont="1" applyBorder="1" applyAlignment="1">
      <alignment horizontal="right" wrapText="1" indent="1"/>
    </xf>
    <xf numFmtId="0" fontId="10" fillId="0" borderId="0" xfId="0" applyFont="1" applyAlignment="1">
      <alignment wrapText="1"/>
    </xf>
    <xf numFmtId="0" fontId="10" fillId="2" borderId="0" xfId="0" applyNumberFormat="1" applyFont="1" applyFill="1" applyBorder="1" applyAlignment="1">
      <alignment wrapText="1"/>
    </xf>
    <xf numFmtId="0" fontId="17" fillId="0" borderId="0" xfId="2" applyFont="1" applyAlignment="1"/>
    <xf numFmtId="0" fontId="10" fillId="0" borderId="0" xfId="0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left" vertical="center" indent="1"/>
    </xf>
    <xf numFmtId="0" fontId="10" fillId="2" borderId="23" xfId="0" applyFont="1" applyFill="1" applyBorder="1">
      <alignment vertical="center" wrapText="1"/>
    </xf>
    <xf numFmtId="164" fontId="10" fillId="7" borderId="11" xfId="0" applyNumberFormat="1" applyFont="1" applyFill="1" applyBorder="1" applyAlignment="1">
      <alignment horizontal="right" vertical="center"/>
    </xf>
    <xf numFmtId="164" fontId="18" fillId="2" borderId="0" xfId="0" applyNumberFormat="1" applyFont="1" applyFill="1" applyBorder="1">
      <alignment vertical="center" wrapText="1"/>
    </xf>
    <xf numFmtId="164" fontId="10" fillId="0" borderId="11" xfId="0" applyNumberFormat="1" applyFont="1" applyBorder="1">
      <alignment vertical="center" wrapText="1"/>
    </xf>
    <xf numFmtId="0" fontId="10" fillId="0" borderId="30" xfId="0" applyNumberFormat="1" applyFont="1" applyBorder="1" applyAlignment="1">
      <alignment horizontal="left" vertical="center" indent="1"/>
    </xf>
    <xf numFmtId="0" fontId="10" fillId="5" borderId="31" xfId="0" applyNumberFormat="1" applyFont="1" applyFill="1" applyBorder="1" applyAlignment="1">
      <alignment horizontal="left" vertical="center" indent="1"/>
    </xf>
    <xf numFmtId="0" fontId="10" fillId="2" borderId="0" xfId="0" applyFont="1" applyFill="1" applyBorder="1">
      <alignment vertical="center" wrapText="1"/>
    </xf>
    <xf numFmtId="164" fontId="10" fillId="5" borderId="11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 indent="1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>
      <alignment vertical="center" wrapText="1"/>
    </xf>
    <xf numFmtId="0" fontId="17" fillId="0" borderId="10" xfId="2" applyFont="1" applyBorder="1" applyAlignment="1"/>
    <xf numFmtId="0" fontId="10" fillId="2" borderId="2" xfId="0" applyFont="1" applyFill="1" applyBorder="1">
      <alignment vertical="center" wrapText="1"/>
    </xf>
    <xf numFmtId="0" fontId="10" fillId="0" borderId="32" xfId="0" applyNumberFormat="1" applyFont="1" applyBorder="1" applyAlignment="1">
      <alignment horizontal="left" vertical="center" indent="1"/>
    </xf>
    <xf numFmtId="0" fontId="10" fillId="0" borderId="33" xfId="0" applyNumberFormat="1" applyFont="1" applyBorder="1" applyAlignment="1">
      <alignment horizontal="left" vertical="center" indent="1"/>
    </xf>
    <xf numFmtId="0" fontId="10" fillId="2" borderId="25" xfId="0" applyFont="1" applyFill="1" applyBorder="1">
      <alignment vertical="center" wrapText="1"/>
    </xf>
    <xf numFmtId="0" fontId="10" fillId="0" borderId="0" xfId="0" applyNumberFormat="1" applyFont="1" applyAlignment="1">
      <alignment horizontal="left" vertical="center" indent="1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>
      <alignment vertical="center" wrapText="1"/>
    </xf>
    <xf numFmtId="0" fontId="19" fillId="0" borderId="0" xfId="0" applyFont="1">
      <alignment vertical="center" wrapText="1"/>
    </xf>
    <xf numFmtId="0" fontId="19" fillId="6" borderId="11" xfId="2" applyNumberFormat="1" applyFont="1" applyFill="1" applyBorder="1" applyAlignment="1">
      <alignment horizontal="left" vertical="center"/>
    </xf>
    <xf numFmtId="0" fontId="19" fillId="2" borderId="0" xfId="0" applyFont="1" applyFill="1" applyBorder="1">
      <alignment vertical="center" wrapText="1"/>
    </xf>
    <xf numFmtId="164" fontId="20" fillId="2" borderId="0" xfId="0" applyNumberFormat="1" applyFont="1" applyFill="1" applyBorder="1" applyAlignment="1">
      <alignment vertical="center"/>
    </xf>
    <xf numFmtId="164" fontId="19" fillId="6" borderId="11" xfId="5" applyNumberFormat="1" applyFont="1" applyFill="1" applyBorder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/>
    <xf numFmtId="0" fontId="21" fillId="0" borderId="0" xfId="0" applyFont="1" applyAlignment="1">
      <alignment vertical="center" wrapText="1"/>
    </xf>
    <xf numFmtId="0" fontId="10" fillId="0" borderId="36" xfId="0" applyFont="1" applyBorder="1">
      <alignment vertical="center" wrapText="1"/>
    </xf>
    <xf numFmtId="164" fontId="23" fillId="7" borderId="36" xfId="7" applyNumberFormat="1" applyFont="1" applyFill="1" applyBorder="1" applyAlignment="1">
      <alignment horizontal="center" vertical="center"/>
    </xf>
    <xf numFmtId="0" fontId="12" fillId="0" borderId="1" xfId="1" applyFont="1" applyBorder="1" applyAlignment="1"/>
    <xf numFmtId="0" fontId="12" fillId="0" borderId="1" xfId="1" applyFont="1" applyBorder="1" applyAlignment="1">
      <alignment horizontal="center"/>
    </xf>
    <xf numFmtId="0" fontId="10" fillId="2" borderId="4" xfId="0" applyNumberFormat="1" applyFont="1" applyFill="1" applyBorder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2" applyFont="1"/>
    <xf numFmtId="0" fontId="10" fillId="0" borderId="0" xfId="0" applyNumberFormat="1" applyFont="1" applyFill="1" applyBorder="1" applyAlignment="1">
      <alignment horizontal="right" wrapText="1" indent="1"/>
    </xf>
    <xf numFmtId="14" fontId="10" fillId="0" borderId="0" xfId="0" applyNumberFormat="1" applyFont="1" applyBorder="1" applyAlignment="1">
      <alignment horizontal="left" vertical="center" indent="1"/>
    </xf>
    <xf numFmtId="169" fontId="10" fillId="0" borderId="0" xfId="0" applyNumberFormat="1" applyFont="1" applyFill="1" applyBorder="1" applyAlignment="1">
      <alignment horizontal="right" wrapText="1" indent="1"/>
    </xf>
    <xf numFmtId="0" fontId="10" fillId="2" borderId="4" xfId="0" applyNumberFormat="1" applyFont="1" applyFill="1" applyBorder="1" applyAlignment="1">
      <alignment horizontal="right" wrapText="1" indent="1"/>
    </xf>
    <xf numFmtId="0" fontId="10" fillId="0" borderId="0" xfId="0" applyNumberFormat="1" applyFont="1" applyFill="1" applyBorder="1" applyAlignment="1">
      <alignment horizontal="center" wrapText="1"/>
    </xf>
    <xf numFmtId="0" fontId="17" fillId="0" borderId="0" xfId="2" applyFont="1" applyAlignment="1">
      <alignment horizontal="left"/>
    </xf>
    <xf numFmtId="0" fontId="10" fillId="2" borderId="3" xfId="0" applyFont="1" applyFill="1" applyBorder="1">
      <alignment vertical="center" wrapText="1"/>
    </xf>
    <xf numFmtId="0" fontId="10" fillId="2" borderId="3" xfId="0" applyNumberFormat="1" applyFont="1" applyFill="1" applyBorder="1">
      <alignment vertical="center" wrapText="1"/>
    </xf>
    <xf numFmtId="0" fontId="10" fillId="0" borderId="29" xfId="0" applyFont="1" applyBorder="1" applyAlignment="1">
      <alignment horizontal="left" vertical="center" indent="1"/>
    </xf>
    <xf numFmtId="0" fontId="10" fillId="2" borderId="9" xfId="0" applyFont="1" applyFill="1" applyBorder="1">
      <alignment vertical="center" wrapText="1"/>
    </xf>
    <xf numFmtId="3" fontId="10" fillId="0" borderId="24" xfId="0" applyNumberFormat="1" applyFont="1" applyBorder="1" applyAlignment="1">
      <alignment horizontal="center" vertical="center"/>
    </xf>
    <xf numFmtId="164" fontId="24" fillId="7" borderId="11" xfId="7" applyNumberFormat="1" applyFont="1" applyFill="1" applyBorder="1" applyAlignment="1">
      <alignment horizontal="center" vertical="center"/>
    </xf>
    <xf numFmtId="164" fontId="24" fillId="7" borderId="11" xfId="7" applyNumberFormat="1" applyFont="1" applyFill="1" applyBorder="1" applyAlignment="1" applyProtection="1">
      <alignment horizontal="center" vertical="center"/>
    </xf>
    <xf numFmtId="164" fontId="24" fillId="0" borderId="2" xfId="7" applyNumberFormat="1" applyFont="1" applyBorder="1" applyAlignment="1">
      <alignment horizontal="center" vertical="center" wrapText="1"/>
    </xf>
    <xf numFmtId="164" fontId="24" fillId="0" borderId="11" xfId="7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indent="1"/>
    </xf>
    <xf numFmtId="0" fontId="10" fillId="5" borderId="34" xfId="0" applyFont="1" applyFill="1" applyBorder="1" applyAlignment="1">
      <alignment horizontal="left" vertical="center" indent="1"/>
    </xf>
    <xf numFmtId="3" fontId="10" fillId="0" borderId="24" xfId="0" applyNumberFormat="1" applyFont="1" applyFill="1" applyBorder="1" applyAlignment="1">
      <alignment horizontal="center" vertical="center"/>
    </xf>
    <xf numFmtId="164" fontId="10" fillId="5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4" fontId="24" fillId="0" borderId="0" xfId="7" applyNumberFormat="1" applyFont="1" applyBorder="1" applyAlignment="1">
      <alignment horizontal="center" vertical="center"/>
    </xf>
    <xf numFmtId="164" fontId="24" fillId="0" borderId="17" xfId="7" applyNumberFormat="1" applyFont="1" applyBorder="1" applyAlignment="1">
      <alignment horizontal="center" vertical="center"/>
    </xf>
    <xf numFmtId="0" fontId="17" fillId="0" borderId="35" xfId="2" applyFont="1" applyBorder="1" applyAlignment="1">
      <alignment horizontal="left"/>
    </xf>
    <xf numFmtId="164" fontId="24" fillId="0" borderId="12" xfId="7" applyNumberFormat="1" applyFont="1" applyBorder="1" applyAlignment="1">
      <alignment horizontal="center" vertical="center"/>
    </xf>
    <xf numFmtId="164" fontId="24" fillId="0" borderId="4" xfId="7" applyNumberFormat="1" applyFont="1" applyBorder="1" applyAlignment="1">
      <alignment horizontal="center" vertical="center" wrapText="1"/>
    </xf>
    <xf numFmtId="164" fontId="24" fillId="0" borderId="0" xfId="7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7" fillId="0" borderId="10" xfId="2" applyFont="1" applyBorder="1" applyAlignment="1">
      <alignment horizontal="left"/>
    </xf>
    <xf numFmtId="3" fontId="25" fillId="0" borderId="12" xfId="0" applyNumberFormat="1" applyFont="1" applyBorder="1" applyAlignment="1">
      <alignment horizontal="center" vertical="center" wrapText="1"/>
    </xf>
    <xf numFmtId="164" fontId="24" fillId="0" borderId="3" xfId="7" applyNumberFormat="1" applyFont="1" applyBorder="1" applyAlignment="1">
      <alignment horizontal="center" vertical="center" wrapText="1"/>
    </xf>
    <xf numFmtId="3" fontId="10" fillId="7" borderId="11" xfId="0" applyNumberFormat="1" applyFont="1" applyFill="1" applyBorder="1" applyAlignment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left"/>
    </xf>
    <xf numFmtId="3" fontId="26" fillId="0" borderId="0" xfId="0" applyNumberFormat="1" applyFont="1" applyFill="1" applyBorder="1" applyAlignment="1">
      <alignment horizontal="center" vertical="center" wrapText="1"/>
    </xf>
    <xf numFmtId="164" fontId="24" fillId="0" borderId="18" xfId="7" applyNumberFormat="1" applyFont="1" applyBorder="1" applyAlignment="1">
      <alignment horizontal="center" vertical="center"/>
    </xf>
    <xf numFmtId="164" fontId="24" fillId="0" borderId="19" xfId="7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indent="1"/>
    </xf>
    <xf numFmtId="3" fontId="27" fillId="0" borderId="0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center" indent="1"/>
    </xf>
    <xf numFmtId="14" fontId="10" fillId="0" borderId="17" xfId="0" applyNumberFormat="1" applyFont="1" applyBorder="1" applyAlignment="1">
      <alignment horizontal="left" vertical="center" indent="1"/>
    </xf>
    <xf numFmtId="0" fontId="10" fillId="2" borderId="11" xfId="2" applyFont="1" applyFill="1" applyBorder="1" applyAlignment="1">
      <alignment horizontal="left" vertical="center" indent="1"/>
    </xf>
    <xf numFmtId="3" fontId="10" fillId="7" borderId="14" xfId="0" applyNumberFormat="1" applyFont="1" applyFill="1" applyBorder="1" applyAlignment="1">
      <alignment horizontal="center" vertical="center"/>
    </xf>
    <xf numFmtId="164" fontId="24" fillId="0" borderId="11" xfId="7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indent="1"/>
    </xf>
    <xf numFmtId="3" fontId="10" fillId="5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164" fontId="24" fillId="0" borderId="0" xfId="7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2" borderId="0" xfId="0" applyFont="1" applyFill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4" fontId="24" fillId="2" borderId="3" xfId="7" applyNumberFormat="1" applyFont="1" applyFill="1" applyBorder="1" applyAlignment="1">
      <alignment horizontal="center" vertical="center" wrapText="1"/>
    </xf>
    <xf numFmtId="164" fontId="28" fillId="7" borderId="11" xfId="7" applyNumberFormat="1" applyFont="1" applyFill="1" applyBorder="1" applyAlignment="1">
      <alignment horizontal="center" vertical="center"/>
    </xf>
    <xf numFmtId="164" fontId="28" fillId="0" borderId="2" xfId="7" applyNumberFormat="1" applyFont="1" applyBorder="1" applyAlignment="1">
      <alignment horizontal="center" vertical="center" wrapText="1"/>
    </xf>
    <xf numFmtId="164" fontId="28" fillId="0" borderId="11" xfId="7" applyNumberFormat="1" applyFont="1" applyBorder="1" applyAlignment="1">
      <alignment horizontal="center" vertical="center" wrapText="1"/>
    </xf>
    <xf numFmtId="164" fontId="28" fillId="0" borderId="3" xfId="7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indent="1"/>
    </xf>
    <xf numFmtId="164" fontId="24" fillId="0" borderId="0" xfId="7" applyNumberFormat="1" applyFont="1" applyFill="1" applyBorder="1" applyAlignment="1">
      <alignment horizontal="center" vertical="center"/>
    </xf>
    <xf numFmtId="164" fontId="24" fillId="0" borderId="0" xfId="7" applyNumberFormat="1" applyFont="1" applyFill="1" applyBorder="1" applyAlignment="1">
      <alignment horizontal="center" vertical="center" wrapText="1"/>
    </xf>
    <xf numFmtId="0" fontId="19" fillId="2" borderId="0" xfId="0" applyFont="1" applyFill="1">
      <alignment vertical="center" wrapText="1"/>
    </xf>
    <xf numFmtId="3" fontId="19" fillId="0" borderId="0" xfId="5" applyNumberFormat="1" applyFont="1" applyFill="1" applyBorder="1" applyAlignment="1">
      <alignment horizontal="center" vertical="center"/>
    </xf>
    <xf numFmtId="164" fontId="19" fillId="6" borderId="11" xfId="7" applyNumberFormat="1" applyFont="1" applyFill="1" applyBorder="1" applyAlignment="1">
      <alignment horizontal="center" vertical="center"/>
    </xf>
    <xf numFmtId="164" fontId="19" fillId="2" borderId="0" xfId="7" applyNumberFormat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 wrapText="1"/>
    </xf>
    <xf numFmtId="0" fontId="10" fillId="0" borderId="0" xfId="0" applyNumberFormat="1" applyFont="1">
      <alignment vertical="center" wrapText="1"/>
    </xf>
    <xf numFmtId="0" fontId="29" fillId="0" borderId="1" xfId="1" applyFont="1" applyBorder="1" applyAlignment="1"/>
    <xf numFmtId="0" fontId="12" fillId="0" borderId="1" xfId="1" applyFont="1" applyFill="1" applyBorder="1" applyAlignment="1"/>
    <xf numFmtId="0" fontId="12" fillId="0" borderId="0" xfId="1" applyFont="1" applyBorder="1" applyAlignment="1"/>
    <xf numFmtId="0" fontId="12" fillId="2" borderId="0" xfId="1" applyFont="1" applyFill="1" applyBorder="1" applyAlignment="1"/>
    <xf numFmtId="0" fontId="10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8" fontId="30" fillId="0" borderId="0" xfId="6" applyFont="1" applyFill="1" applyBorder="1" applyAlignment="1">
      <alignment horizontal="center" vertical="center" wrapText="1"/>
    </xf>
    <xf numFmtId="168" fontId="14" fillId="0" borderId="26" xfId="6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right" vertical="center" wrapText="1" indent="1"/>
    </xf>
    <xf numFmtId="14" fontId="10" fillId="0" borderId="12" xfId="0" applyNumberFormat="1" applyFont="1" applyBorder="1" applyAlignment="1">
      <alignment horizontal="left" vertical="center" indent="1"/>
    </xf>
    <xf numFmtId="0" fontId="32" fillId="0" borderId="21" xfId="0" applyFont="1" applyBorder="1">
      <alignment vertical="center" wrapText="1"/>
    </xf>
    <xf numFmtId="0" fontId="10" fillId="0" borderId="21" xfId="0" applyFont="1" applyBorder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6" xfId="0" applyNumberFormat="1" applyFont="1" applyBorder="1" applyAlignment="1">
      <alignment horizontal="left" vertical="center" indent="1"/>
    </xf>
    <xf numFmtId="170" fontId="32" fillId="7" borderId="11" xfId="0" applyNumberFormat="1" applyFont="1" applyFill="1" applyBorder="1" applyAlignment="1">
      <alignment horizontal="right" vertical="center"/>
    </xf>
    <xf numFmtId="170" fontId="10" fillId="7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>
      <alignment vertical="center" wrapText="1"/>
    </xf>
    <xf numFmtId="170" fontId="10" fillId="0" borderId="0" xfId="0" applyNumberFormat="1" applyFont="1" applyFill="1" applyBorder="1">
      <alignment vertical="center" wrapText="1"/>
    </xf>
    <xf numFmtId="0" fontId="10" fillId="0" borderId="38" xfId="0" applyNumberFormat="1" applyFont="1" applyBorder="1" applyAlignment="1">
      <alignment horizontal="left" vertical="center" indent="1"/>
    </xf>
    <xf numFmtId="164" fontId="32" fillId="0" borderId="11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32" fillId="0" borderId="38" xfId="0" applyNumberFormat="1" applyFont="1" applyBorder="1" applyAlignment="1">
      <alignment horizontal="left" vertical="center" indent="4"/>
    </xf>
    <xf numFmtId="164" fontId="32" fillId="7" borderId="11" xfId="0" applyNumberFormat="1" applyFont="1" applyFill="1" applyBorder="1" applyAlignment="1">
      <alignment horizontal="right" vertical="center"/>
    </xf>
    <xf numFmtId="0" fontId="32" fillId="0" borderId="39" xfId="0" applyNumberFormat="1" applyFont="1" applyBorder="1" applyAlignment="1">
      <alignment horizontal="left" vertical="center" indent="4"/>
    </xf>
    <xf numFmtId="0" fontId="17" fillId="5" borderId="21" xfId="2" applyNumberFormat="1" applyFont="1" applyFill="1" applyBorder="1" applyAlignment="1">
      <alignment horizontal="left" vertical="center"/>
    </xf>
    <xf numFmtId="0" fontId="17" fillId="2" borderId="20" xfId="0" applyFont="1" applyFill="1" applyBorder="1">
      <alignment vertical="center" wrapText="1"/>
    </xf>
    <xf numFmtId="164" fontId="17" fillId="5" borderId="11" xfId="2" applyNumberFormat="1" applyFont="1" applyFill="1" applyBorder="1" applyAlignment="1">
      <alignment horizontal="center" vertical="center"/>
    </xf>
    <xf numFmtId="164" fontId="17" fillId="0" borderId="0" xfId="2" applyNumberFormat="1" applyFont="1" applyFill="1" applyBorder="1" applyAlignment="1">
      <alignment horizontal="left" vertical="center"/>
    </xf>
    <xf numFmtId="170" fontId="32" fillId="0" borderId="0" xfId="0" applyNumberFormat="1" applyFont="1" applyFill="1" applyBorder="1" applyAlignment="1">
      <alignment horizontal="right" vertical="center"/>
    </xf>
    <xf numFmtId="170" fontId="10" fillId="0" borderId="0" xfId="5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32" fillId="0" borderId="0" xfId="0" applyFont="1">
      <alignment vertical="center" wrapText="1"/>
    </xf>
    <xf numFmtId="0" fontId="10" fillId="0" borderId="0" xfId="0" applyFont="1" applyFill="1">
      <alignment vertical="center" wrapText="1"/>
    </xf>
    <xf numFmtId="0" fontId="29" fillId="0" borderId="36" xfId="1" applyFont="1" applyBorder="1" applyAlignment="1"/>
    <xf numFmtId="0" fontId="16" fillId="0" borderId="0" xfId="0" applyFont="1">
      <alignment vertical="center" wrapText="1"/>
    </xf>
    <xf numFmtId="0" fontId="33" fillId="0" borderId="0" xfId="0" applyNumberFormat="1" applyFont="1" applyFill="1" applyBorder="1" applyAlignment="1">
      <alignment horizontal="right" wrapText="1" indent="1"/>
    </xf>
    <xf numFmtId="0" fontId="15" fillId="2" borderId="0" xfId="0" applyNumberFormat="1" applyFont="1" applyFill="1" applyBorder="1" applyAlignment="1">
      <alignment horizontal="right" vertical="center" wrapText="1" indent="1"/>
    </xf>
    <xf numFmtId="0" fontId="32" fillId="0" borderId="0" xfId="0" applyNumberFormat="1" applyFont="1" applyFill="1" applyBorder="1" applyAlignment="1">
      <alignment horizontal="right" wrapText="1" indent="1"/>
    </xf>
    <xf numFmtId="169" fontId="34" fillId="0" borderId="21" xfId="0" applyNumberFormat="1" applyFont="1" applyFill="1" applyBorder="1" applyAlignment="1">
      <alignment horizontal="right" wrapText="1" indent="1"/>
    </xf>
    <xf numFmtId="0" fontId="34" fillId="2" borderId="0" xfId="0" applyNumberFormat="1" applyFont="1" applyFill="1" applyBorder="1" applyAlignment="1">
      <alignment horizontal="right" wrapText="1" indent="1"/>
    </xf>
    <xf numFmtId="0" fontId="34" fillId="0" borderId="21" xfId="0" applyNumberFormat="1" applyFont="1" applyFill="1" applyBorder="1" applyAlignment="1">
      <alignment horizontal="right" wrapText="1" indent="1"/>
    </xf>
    <xf numFmtId="3" fontId="10" fillId="2" borderId="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0" fontId="17" fillId="0" borderId="15" xfId="2" applyFont="1" applyBorder="1" applyAlignment="1"/>
    <xf numFmtId="0" fontId="10" fillId="0" borderId="15" xfId="0" applyFont="1" applyBorder="1" applyAlignment="1">
      <alignment wrapText="1"/>
    </xf>
    <xf numFmtId="3" fontId="32" fillId="0" borderId="22" xfId="0" applyNumberFormat="1" applyFont="1" applyBorder="1" applyAlignment="1">
      <alignment horizontal="center" wrapText="1"/>
    </xf>
    <xf numFmtId="164" fontId="35" fillId="7" borderId="16" xfId="7" applyNumberFormat="1" applyFont="1" applyFill="1" applyBorder="1" applyAlignment="1">
      <alignment horizontal="center" wrapText="1"/>
    </xf>
    <xf numFmtId="164" fontId="24" fillId="0" borderId="16" xfId="7" applyNumberFormat="1" applyFont="1" applyBorder="1" applyAlignment="1">
      <alignment horizontal="center" wrapText="1"/>
    </xf>
    <xf numFmtId="164" fontId="24" fillId="2" borderId="0" xfId="7" applyNumberFormat="1" applyFont="1" applyFill="1" applyBorder="1" applyAlignment="1">
      <alignment horizontal="center" wrapText="1"/>
    </xf>
    <xf numFmtId="164" fontId="24" fillId="0" borderId="0" xfId="7" applyNumberFormat="1" applyFont="1" applyAlignment="1">
      <alignment horizontal="center" wrapText="1"/>
    </xf>
    <xf numFmtId="3" fontId="24" fillId="0" borderId="0" xfId="7" applyNumberFormat="1" applyFont="1" applyAlignment="1">
      <alignment horizontal="center" wrapText="1"/>
    </xf>
    <xf numFmtId="3" fontId="32" fillId="0" borderId="0" xfId="0" applyNumberFormat="1" applyFont="1" applyBorder="1" applyAlignment="1">
      <alignment horizontal="center" wrapText="1"/>
    </xf>
    <xf numFmtId="164" fontId="24" fillId="0" borderId="0" xfId="7" applyNumberFormat="1" applyFont="1" applyBorder="1" applyAlignment="1">
      <alignment horizontal="center" wrapText="1"/>
    </xf>
    <xf numFmtId="3" fontId="32" fillId="0" borderId="24" xfId="0" applyNumberFormat="1" applyFont="1" applyBorder="1" applyAlignment="1">
      <alignment horizontal="center" vertical="center"/>
    </xf>
    <xf numFmtId="164" fontId="24" fillId="2" borderId="0" xfId="7" applyNumberFormat="1" applyFont="1" applyFill="1" applyBorder="1" applyAlignment="1">
      <alignment horizontal="center" vertical="center" wrapText="1"/>
    </xf>
    <xf numFmtId="3" fontId="24" fillId="0" borderId="0" xfId="7" applyNumberFormat="1" applyFont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/>
    </xf>
    <xf numFmtId="164" fontId="10" fillId="5" borderId="13" xfId="0" applyNumberFormat="1" applyFont="1" applyFill="1" applyBorder="1" applyAlignment="1">
      <alignment horizontal="center" vertical="center"/>
    </xf>
    <xf numFmtId="164" fontId="24" fillId="2" borderId="0" xfId="7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24" fillId="0" borderId="0" xfId="7" applyNumberFormat="1" applyFont="1" applyBorder="1" applyAlignment="1">
      <alignment horizontal="center" vertical="center" wrapText="1"/>
    </xf>
    <xf numFmtId="164" fontId="24" fillId="0" borderId="0" xfId="7" applyNumberFormat="1" applyFont="1" applyAlignment="1">
      <alignment horizontal="center" vertical="center"/>
    </xf>
    <xf numFmtId="3" fontId="36" fillId="0" borderId="0" xfId="5" applyNumberFormat="1" applyFont="1" applyFill="1" applyBorder="1" applyAlignment="1">
      <alignment horizontal="center" vertical="center"/>
    </xf>
    <xf numFmtId="164" fontId="37" fillId="6" borderId="11" xfId="7" applyNumberFormat="1" applyFont="1" applyFill="1" applyBorder="1" applyAlignment="1">
      <alignment horizontal="center" vertical="center"/>
    </xf>
    <xf numFmtId="164" fontId="37" fillId="2" borderId="0" xfId="7" applyNumberFormat="1" applyFont="1" applyFill="1" applyBorder="1" applyAlignment="1">
      <alignment horizontal="center" vertical="center"/>
    </xf>
    <xf numFmtId="3" fontId="19" fillId="0" borderId="0" xfId="7" applyNumberFormat="1" applyFont="1" applyAlignment="1">
      <alignment horizontal="center" vertical="center" wrapText="1"/>
    </xf>
    <xf numFmtId="0" fontId="38" fillId="0" borderId="0" xfId="2" applyFont="1" applyBorder="1" applyAlignment="1">
      <alignment horizontal="left"/>
    </xf>
    <xf numFmtId="3" fontId="32" fillId="0" borderId="0" xfId="0" applyNumberFormat="1" applyFont="1" applyBorder="1" applyAlignment="1">
      <alignment horizontal="center"/>
    </xf>
    <xf numFmtId="164" fontId="24" fillId="0" borderId="0" xfId="7" applyNumberFormat="1" applyFont="1" applyBorder="1" applyAlignment="1">
      <alignment horizontal="center"/>
    </xf>
    <xf numFmtId="164" fontId="24" fillId="2" borderId="0" xfId="7" applyNumberFormat="1" applyFont="1" applyFill="1" applyBorder="1" applyAlignment="1">
      <alignment horizontal="center"/>
    </xf>
    <xf numFmtId="3" fontId="24" fillId="0" borderId="0" xfId="7" applyNumberFormat="1" applyFont="1" applyAlignment="1">
      <alignment horizontal="center"/>
    </xf>
    <xf numFmtId="3" fontId="39" fillId="0" borderId="21" xfId="0" applyNumberFormat="1" applyFont="1" applyBorder="1" applyAlignment="1">
      <alignment horizontal="center" vertical="center" wrapText="1"/>
    </xf>
    <xf numFmtId="3" fontId="40" fillId="0" borderId="0" xfId="7" applyNumberFormat="1" applyFont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0" fontId="19" fillId="6" borderId="28" xfId="2" applyNumberFormat="1" applyFont="1" applyFill="1" applyBorder="1" applyAlignment="1">
      <alignment horizontal="left" vertical="center"/>
    </xf>
    <xf numFmtId="3" fontId="19" fillId="0" borderId="0" xfId="2" applyNumberFormat="1" applyFont="1" applyFill="1" applyBorder="1" applyAlignment="1">
      <alignment horizontal="center" vertical="center"/>
    </xf>
    <xf numFmtId="164" fontId="19" fillId="6" borderId="11" xfId="2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6" fillId="2" borderId="18" xfId="0" applyNumberFormat="1" applyFont="1" applyFill="1" applyBorder="1" applyAlignment="1">
      <alignment horizontal="right" wrapText="1" indent="1"/>
    </xf>
    <xf numFmtId="0" fontId="10" fillId="0" borderId="4" xfId="0" applyFont="1" applyBorder="1">
      <alignment vertical="center" wrapText="1"/>
    </xf>
    <xf numFmtId="164" fontId="32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14" fontId="10" fillId="2" borderId="14" xfId="0" applyNumberFormat="1" applyFont="1" applyFill="1" applyBorder="1" applyAlignment="1">
      <alignment horizontal="left" vertical="center" wrapText="1"/>
    </xf>
    <xf numFmtId="14" fontId="10" fillId="2" borderId="27" xfId="0" applyNumberFormat="1" applyFont="1" applyFill="1" applyBorder="1" applyAlignment="1">
      <alignment horizontal="left" vertical="center" wrapText="1"/>
    </xf>
    <xf numFmtId="14" fontId="10" fillId="2" borderId="13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wrapText="1"/>
    </xf>
  </cellXfs>
  <cellStyles count="14">
    <cellStyle name="Milliers" xfId="7" builtinId="3" customBuiltin="1"/>
    <cellStyle name="Milliers [0]" xfId="8" builtinId="6" customBuiltin="1"/>
    <cellStyle name="Mois" xfId="6" xr:uid="{00000000-0005-0000-0000-000008000000}"/>
    <cellStyle name="Monétaire" xfId="9" builtinId="4" customBuiltin="1"/>
    <cellStyle name="Monétaire [0]" xfId="10" builtinId="7" customBuiltin="1"/>
    <cellStyle name="Normal" xfId="0" builtinId="0" customBuiltin="1"/>
    <cellStyle name="Note" xfId="12" builtinId="10" customBuiltin="1"/>
    <cellStyle name="Pourcentage" xfId="11" builtinId="5" customBuiltin="1"/>
    <cellStyle name="Texte explicatif" xfId="13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otal" xfId="5" xr:uid="{00000000-0005-0000-0000-00000D000000}"/>
  </cellStyles>
  <dxfs count="7"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1" tint="0.34998626667073579"/>
        </left>
        <right style="dotted">
          <color theme="1" tint="0.34998626667073579"/>
        </right>
        <top style="thin">
          <color theme="1" tint="0.34998626667073579"/>
        </top>
        <bottom style="dotted">
          <color theme="1" tint="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-0.24994659260841701"/>
        </bottom>
      </border>
    </dxf>
    <dxf>
      <font>
        <b val="0"/>
        <i val="0"/>
        <color theme="1" tint="0.14996795556505021"/>
      </font>
    </dxf>
    <dxf>
      <font>
        <color theme="1" tint="0.34998626667073579"/>
      </font>
      <border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dashed">
          <color theme="1" tint="0.34998626667073579"/>
        </vertical>
        <horizontal style="thin">
          <color theme="1" tint="0.34998626667073579"/>
        </horizontal>
      </border>
    </dxf>
  </dxfs>
  <tableStyles count="1" defaultPivotStyle="PivotStyleLight16">
    <tableStyle name="Encaissements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TotalCell" dxfId="1"/>
      <tableStyleElement type="lastTotalCell" dxfId="0"/>
    </tableStyle>
  </tableStyles>
  <colors>
    <mruColors>
      <color rgb="FF319B42"/>
      <color rgb="FFD9D9D6"/>
      <color rgb="FF25BAA7"/>
      <color rgb="FFC9E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361950</xdr:colOff>
      <xdr:row>0</xdr:row>
      <xdr:rowOff>76200</xdr:rowOff>
    </xdr:from>
    <xdr:to>
      <xdr:col>16</xdr:col>
      <xdr:colOff>1323975</xdr:colOff>
      <xdr:row>0</xdr:row>
      <xdr:rowOff>428625</xdr:rowOff>
    </xdr:to>
    <xdr:pic>
      <xdr:nvPicPr>
        <xdr:cNvPr id="10" name="Image 1">
          <a:extLst>
            <a:ext uri="{FF2B5EF4-FFF2-40B4-BE49-F238E27FC236}">
              <a16:creationId xmlns:a16="http://schemas.microsoft.com/office/drawing/2014/main" id="{F209C50C-B4BB-428E-AB6A-968B6719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0" y="76200"/>
          <a:ext cx="962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57150</xdr:rowOff>
    </xdr:from>
    <xdr:to>
      <xdr:col>17</xdr:col>
      <xdr:colOff>1047750</xdr:colOff>
      <xdr:row>0</xdr:row>
      <xdr:rowOff>409575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9240FCF2-5FD5-4D19-A850-6D2835C25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57150"/>
          <a:ext cx="962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71967</xdr:colOff>
      <xdr:row>0</xdr:row>
      <xdr:rowOff>135467</xdr:rowOff>
    </xdr:from>
    <xdr:to>
      <xdr:col>11</xdr:col>
      <xdr:colOff>1029759</xdr:colOff>
      <xdr:row>0</xdr:row>
      <xdr:rowOff>487892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B4944E24-D547-4095-A058-700929230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4467" y="135467"/>
          <a:ext cx="957792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0</xdr:row>
      <xdr:rowOff>28575</xdr:rowOff>
    </xdr:from>
    <xdr:to>
      <xdr:col>17</xdr:col>
      <xdr:colOff>1352550</xdr:colOff>
      <xdr:row>0</xdr:row>
      <xdr:rowOff>438150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2B59E2F9-C47F-4B63-9A34-4AEF2092D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4175" y="28575"/>
          <a:ext cx="1114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EC51"/>
    <pageSetUpPr fitToPage="1"/>
  </sheetPr>
  <dimension ref="A1:R24"/>
  <sheetViews>
    <sheetView showGridLines="0" topLeftCell="A8" zoomScale="90" zoomScaleNormal="90" workbookViewId="0">
      <selection activeCell="E23" sqref="E23"/>
    </sheetView>
  </sheetViews>
  <sheetFormatPr baseColWidth="10" defaultColWidth="9.109375" defaultRowHeight="17.25" customHeight="1"/>
  <cols>
    <col min="1" max="1" width="2.5546875" style="5" customWidth="1"/>
    <col min="2" max="2" width="47.6640625" style="5" customWidth="1"/>
    <col min="3" max="3" width="3" style="5" customWidth="1"/>
    <col min="4" max="15" width="12.33203125" style="5" customWidth="1"/>
    <col min="16" max="16" width="3" style="6" customWidth="1"/>
    <col min="17" max="17" width="23.5546875" style="5" customWidth="1"/>
    <col min="18" max="16384" width="9.109375" style="5"/>
  </cols>
  <sheetData>
    <row r="1" spans="1:18" ht="42" customHeight="1" thickBot="1">
      <c r="A1" s="1"/>
      <c r="B1" s="2" t="s">
        <v>74</v>
      </c>
      <c r="C1" s="3" t="s">
        <v>15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</row>
    <row r="2" spans="1:18" ht="22.5" customHeight="1" thickTop="1"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8" ht="30" customHeight="1">
      <c r="B3" s="7" t="s">
        <v>76</v>
      </c>
      <c r="C3" s="8"/>
      <c r="D3" s="9" t="str">
        <f>UPPER(TEXT(DateDébutExercice,"mmm"))</f>
        <v>AVR</v>
      </c>
      <c r="E3" s="10" t="str">
        <f>UPPER(TEXT(EOMONTH(DateDébutExercice,1),"mmm"))</f>
        <v>MAI</v>
      </c>
      <c r="F3" s="10" t="str">
        <f>UPPER(TEXT(EOMONTH(DateDébutExercice,2),"mmm"))</f>
        <v>JUIN</v>
      </c>
      <c r="G3" s="10" t="str">
        <f>UPPER(TEXT(EOMONTH(DateDébutExercice,3),"mmm"))</f>
        <v>JUIL</v>
      </c>
      <c r="H3" s="10" t="str">
        <f>UPPER(TEXT(EOMONTH(DateDébutExercice,4),"mmm"))</f>
        <v>AOÛT</v>
      </c>
      <c r="I3" s="10" t="str">
        <f>UPPER(TEXT(EOMONTH(DateDébutExercice,5),"mmm"))</f>
        <v>SEPT</v>
      </c>
      <c r="J3" s="10" t="str">
        <f>UPPER(TEXT(EOMONTH(DateDébutExercice,6),"mmm"))</f>
        <v>OCT</v>
      </c>
      <c r="K3" s="10" t="str">
        <f>UPPER(TEXT(EOMONTH(DateDébutExercice,7),"mmm"))</f>
        <v>NOV</v>
      </c>
      <c r="L3" s="10" t="str">
        <f>UPPER(TEXT(EOMONTH(DateDébutExercice,8),"mmm"))</f>
        <v>DÉC</v>
      </c>
      <c r="M3" s="10" t="str">
        <f>UPPER(TEXT(EOMONTH(DateDébutExercice,9),"mmm"))</f>
        <v>JANV</v>
      </c>
      <c r="N3" s="10" t="str">
        <f>UPPER(TEXT(EOMONTH(DateDébutExercice,10),"mmm"))</f>
        <v>FÉVR</v>
      </c>
      <c r="O3" s="10" t="str">
        <f>UPPER(TEXT(EOMONTH(DateDébutExercice,11),"mmm"))</f>
        <v>MARS</v>
      </c>
      <c r="P3" s="11"/>
      <c r="Q3" s="12" t="s">
        <v>73</v>
      </c>
    </row>
    <row r="4" spans="1:18" ht="16.5" customHeight="1">
      <c r="B4" s="13">
        <v>43922</v>
      </c>
      <c r="C4" s="8"/>
      <c r="D4" s="15"/>
      <c r="E4" s="16"/>
      <c r="F4" s="16"/>
      <c r="G4" s="16"/>
      <c r="H4" s="16"/>
      <c r="I4" s="16"/>
      <c r="J4" s="16"/>
      <c r="K4" s="16"/>
      <c r="L4" s="16"/>
      <c r="M4" s="16"/>
      <c r="N4" s="17"/>
      <c r="O4" s="17"/>
      <c r="P4" s="18"/>
      <c r="Q4" s="19"/>
    </row>
    <row r="5" spans="1:18" s="20" customFormat="1" ht="24" customHeight="1">
      <c r="C5" s="213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1"/>
    </row>
    <row r="6" spans="1:18" s="20" customFormat="1" ht="15" customHeight="1">
      <c r="B6" s="22" t="s">
        <v>14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1"/>
    </row>
    <row r="7" spans="1:18" ht="17.25" customHeight="1">
      <c r="B7" s="24" t="s">
        <v>0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8">
        <f>SUM(Encaissements!$D7:$O7)</f>
        <v>0</v>
      </c>
    </row>
    <row r="8" spans="1:18" ht="17.25" customHeight="1">
      <c r="B8" s="29" t="s">
        <v>6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8">
        <f>SUM(Encaissements!$D8:$O8)</f>
        <v>0</v>
      </c>
    </row>
    <row r="9" spans="1:18" ht="17.25" customHeight="1">
      <c r="B9" s="30" t="s">
        <v>42</v>
      </c>
      <c r="C9" s="31"/>
      <c r="D9" s="32">
        <f>SUM(D7:D8)</f>
        <v>0</v>
      </c>
      <c r="E9" s="32">
        <f t="shared" ref="E9:N9" si="0">SUM(E7:E8)</f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32">
        <f t="shared" si="0"/>
        <v>0</v>
      </c>
      <c r="O9" s="32">
        <f>SUM(O7:O8)</f>
        <v>0</v>
      </c>
      <c r="P9" s="33"/>
      <c r="Q9" s="32">
        <f>SUM(Q7:Q8)</f>
        <v>0</v>
      </c>
    </row>
    <row r="10" spans="1:18" s="1" customFormat="1" ht="17.25" customHeight="1">
      <c r="B10" s="34"/>
      <c r="C10" s="31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7"/>
      <c r="Q10" s="36"/>
    </row>
    <row r="11" spans="1:18" ht="17.25" customHeight="1">
      <c r="B11" s="37" t="s">
        <v>12</v>
      </c>
      <c r="C11" s="3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27"/>
      <c r="Q11" s="36"/>
      <c r="R11" s="1"/>
    </row>
    <row r="12" spans="1:18" ht="17.25" customHeight="1">
      <c r="B12" s="24" t="s">
        <v>65</v>
      </c>
      <c r="C12" s="3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8">
        <f>SUM(Encaissements!$D12:$O12)</f>
        <v>0</v>
      </c>
    </row>
    <row r="13" spans="1:18" ht="17.25" customHeight="1">
      <c r="B13" s="39" t="s">
        <v>9</v>
      </c>
      <c r="C13" s="3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8">
        <f>SUM(Encaissements!$D13:$O13)</f>
        <v>0</v>
      </c>
    </row>
    <row r="14" spans="1:18" ht="17.25" customHeight="1">
      <c r="B14" s="39" t="s">
        <v>8</v>
      </c>
      <c r="C14" s="3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8">
        <f>SUM(Encaissements!$D14:$O14)</f>
        <v>0</v>
      </c>
    </row>
    <row r="15" spans="1:18" ht="17.25" customHeight="1">
      <c r="B15" s="39" t="s">
        <v>7</v>
      </c>
      <c r="C15" s="3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8">
        <f>SUM(Encaissements!$D15:$O15)</f>
        <v>0</v>
      </c>
    </row>
    <row r="16" spans="1:18" ht="17.25" customHeight="1">
      <c r="B16" s="39" t="s">
        <v>68</v>
      </c>
      <c r="C16" s="3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8">
        <f>SUM(Encaissements!$D16:$O16)</f>
        <v>0</v>
      </c>
    </row>
    <row r="17" spans="1:18" ht="17.25" customHeight="1">
      <c r="B17" s="40" t="s">
        <v>13</v>
      </c>
      <c r="C17" s="3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>
        <f>SUM(Encaissements!$D17:$O17)</f>
        <v>0</v>
      </c>
    </row>
    <row r="18" spans="1:18" ht="17.25" customHeight="1">
      <c r="B18" s="30" t="s">
        <v>42</v>
      </c>
      <c r="C18" s="41"/>
      <c r="D18" s="32">
        <f>SUM(D12:D17)</f>
        <v>0</v>
      </c>
      <c r="E18" s="32">
        <f t="shared" ref="E18:N18" si="1">SUM(E12:E17)</f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32">
        <f t="shared" si="1"/>
        <v>0</v>
      </c>
      <c r="N18" s="32">
        <f t="shared" si="1"/>
        <v>0</v>
      </c>
      <c r="O18" s="32">
        <f>SUM(O12:O17)</f>
        <v>0</v>
      </c>
      <c r="P18" s="33"/>
      <c r="Q18" s="32">
        <f>SUM(Q12:Q17)</f>
        <v>0</v>
      </c>
    </row>
    <row r="19" spans="1:18" ht="17.25" customHeight="1">
      <c r="B19" s="42"/>
      <c r="C19" s="31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27"/>
      <c r="Q19" s="44"/>
    </row>
    <row r="20" spans="1:18" s="45" customFormat="1" ht="17.25" customHeight="1">
      <c r="B20" s="46" t="s">
        <v>10</v>
      </c>
      <c r="C20" s="47"/>
      <c r="D20" s="49">
        <f>D9+D18</f>
        <v>0</v>
      </c>
      <c r="E20" s="49">
        <f t="shared" ref="E20:O20" si="2">E9+E18</f>
        <v>0</v>
      </c>
      <c r="F20" s="49">
        <f t="shared" si="2"/>
        <v>0</v>
      </c>
      <c r="G20" s="49">
        <f t="shared" si="2"/>
        <v>0</v>
      </c>
      <c r="H20" s="49">
        <f t="shared" si="2"/>
        <v>0</v>
      </c>
      <c r="I20" s="49">
        <f t="shared" si="2"/>
        <v>0</v>
      </c>
      <c r="J20" s="49">
        <f t="shared" si="2"/>
        <v>0</v>
      </c>
      <c r="K20" s="49">
        <f t="shared" si="2"/>
        <v>0</v>
      </c>
      <c r="L20" s="49">
        <f t="shared" si="2"/>
        <v>0</v>
      </c>
      <c r="M20" s="49">
        <f t="shared" si="2"/>
        <v>0</v>
      </c>
      <c r="N20" s="49">
        <f t="shared" si="2"/>
        <v>0</v>
      </c>
      <c r="O20" s="49">
        <f t="shared" si="2"/>
        <v>0</v>
      </c>
      <c r="P20" s="48"/>
      <c r="Q20" s="49">
        <f>Q9+Q18</f>
        <v>0</v>
      </c>
    </row>
    <row r="21" spans="1:18" s="50" customFormat="1" ht="17.25" customHeight="1"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1"/>
    </row>
    <row r="22" spans="1:18" ht="21" customHeight="1">
      <c r="A22" s="219"/>
      <c r="B22" s="225" t="s">
        <v>80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53"/>
    </row>
    <row r="24" spans="1:18" s="20" customFormat="1" ht="79.5" customHeight="1">
      <c r="B24" s="222" t="s">
        <v>83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  <c r="P24" s="21"/>
    </row>
  </sheetData>
  <sheetProtection algorithmName="SHA-512" hashValue="GnGTg8SPSQGN8vg5kWES539TnFsP2a5VMUPa4gVsQMD4lNnl4rBZmLod0cL3cdodk6l1oJtoVIbkGaBn8I5qfA==" saltValue="WbJoiMIyIfS0i9y8oL+YWQ==" spinCount="100000" sheet="1" objects="1" scenarios="1" insertColumns="0" insertRows="0"/>
  <protectedRanges>
    <protectedRange sqref="B1" name="Plage4"/>
    <protectedRange sqref="B4" name="Plage3"/>
    <protectedRange sqref="D12:O17" name="Autres encaissements"/>
    <protectedRange sqref="D7:O8" name="Encaissement TTC"/>
  </protectedRanges>
  <mergeCells count="4">
    <mergeCell ref="D5:O5"/>
    <mergeCell ref="D2:O2"/>
    <mergeCell ref="B24:O24"/>
    <mergeCell ref="B22:Q22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9" orientation="landscape" r:id="rId1"/>
  <headerFooter>
    <oddFooter>&amp;L&amp;D&amp;Rby Bakertilly Strego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19B42"/>
    <pageSetUpPr fitToPage="1"/>
  </sheetPr>
  <dimension ref="A1:U65"/>
  <sheetViews>
    <sheetView showGridLines="0" topLeftCell="A47" zoomScale="90" zoomScaleNormal="90" workbookViewId="0">
      <selection activeCell="I64" sqref="I64"/>
    </sheetView>
  </sheetViews>
  <sheetFormatPr baseColWidth="10" defaultColWidth="9.109375" defaultRowHeight="17.25" customHeight="1"/>
  <cols>
    <col min="1" max="1" width="2.5546875" style="5" customWidth="1"/>
    <col min="2" max="2" width="47.6640625" style="5" customWidth="1"/>
    <col min="3" max="3" width="1.88671875" style="5" customWidth="1"/>
    <col min="4" max="4" width="7.5546875" style="5" customWidth="1"/>
    <col min="5" max="16" width="12.33203125" style="5" customWidth="1"/>
    <col min="17" max="17" width="3" style="125" customWidth="1"/>
    <col min="18" max="18" width="18.109375" style="59" customWidth="1"/>
    <col min="19" max="16384" width="9.109375" style="5"/>
  </cols>
  <sheetData>
    <row r="1" spans="1:18" ht="42" customHeight="1" thickBot="1">
      <c r="A1" s="54"/>
      <c r="B1" s="55" t="str">
        <f>Encaissements!B1</f>
        <v>SARL DUPONT</v>
      </c>
      <c r="C1" s="3" t="s">
        <v>81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</row>
    <row r="2" spans="1:18" ht="22.5" customHeight="1" thickTop="1">
      <c r="Q2" s="58"/>
    </row>
    <row r="3" spans="1:18" ht="30" customHeight="1">
      <c r="B3" s="7" t="str">
        <f>Encaissements!B3</f>
        <v>Début de la prévision:</v>
      </c>
      <c r="C3" s="1"/>
      <c r="D3" s="61"/>
      <c r="E3" s="9" t="str">
        <f>UPPER(TEXT(DateDébutExercice,"mmm"))</f>
        <v>AVR</v>
      </c>
      <c r="F3" s="10" t="str">
        <f>UPPER(TEXT(EOMONTH(DateDébutExercice,1),"mmm"))</f>
        <v>MAI</v>
      </c>
      <c r="G3" s="10" t="str">
        <f>UPPER(TEXT(EOMONTH(DateDébutExercice,2),"mmm"))</f>
        <v>JUIN</v>
      </c>
      <c r="H3" s="10" t="str">
        <f>UPPER(TEXT(EOMONTH(DateDébutExercice,3),"mmm"))</f>
        <v>JUIL</v>
      </c>
      <c r="I3" s="10" t="str">
        <f>UPPER(TEXT(EOMONTH(DateDébutExercice,4),"mmm"))</f>
        <v>AOÛT</v>
      </c>
      <c r="J3" s="10" t="str">
        <f>UPPER(TEXT(EOMONTH(DateDébutExercice,5),"mmm"))</f>
        <v>SEPT</v>
      </c>
      <c r="K3" s="10" t="str">
        <f>UPPER(TEXT(EOMONTH(DateDébutExercice,6),"mmm"))</f>
        <v>OCT</v>
      </c>
      <c r="L3" s="10" t="str">
        <f>UPPER(TEXT(EOMONTH(DateDébutExercice,7),"mmm"))</f>
        <v>NOV</v>
      </c>
      <c r="M3" s="10" t="str">
        <f>UPPER(TEXT(EOMONTH(DateDébutExercice,8),"mmm"))</f>
        <v>DÉC</v>
      </c>
      <c r="N3" s="10" t="str">
        <f>UPPER(TEXT(EOMONTH(DateDébutExercice,9),"mmm"))</f>
        <v>JANV</v>
      </c>
      <c r="O3" s="10" t="str">
        <f>UPPER(TEXT(EOMONTH(DateDébutExercice,10),"mmm"))</f>
        <v>FÉVR</v>
      </c>
      <c r="P3" s="10" t="str">
        <f>UPPER(TEXT(EOMONTH(DateDébutExercice,11),"mmm"))</f>
        <v>MARS</v>
      </c>
      <c r="Q3" s="11"/>
      <c r="R3" s="12" t="s">
        <v>73</v>
      </c>
    </row>
    <row r="4" spans="1:18" ht="16.5" customHeight="1">
      <c r="B4" s="135">
        <f>Encaissements!DateDébutExercice</f>
        <v>43922</v>
      </c>
      <c r="C4" s="1"/>
      <c r="D4" s="61"/>
      <c r="E4" s="15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  <c r="Q4" s="214"/>
      <c r="R4" s="19"/>
    </row>
    <row r="5" spans="1:18" ht="16.5" customHeight="1">
      <c r="B5" s="62"/>
      <c r="C5" s="215"/>
      <c r="D5" s="61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5"/>
    </row>
    <row r="6" spans="1:18" ht="17.25" customHeight="1">
      <c r="B6" s="66" t="s">
        <v>75</v>
      </c>
      <c r="C6" s="67"/>
      <c r="D6" s="1"/>
      <c r="Q6" s="68"/>
    </row>
    <row r="7" spans="1:18" ht="17.25" customHeight="1">
      <c r="B7" s="69" t="s">
        <v>2</v>
      </c>
      <c r="C7" s="70"/>
      <c r="D7" s="71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  <c r="R7" s="75">
        <f>SUM(Décaissements!$E7:$P7)</f>
        <v>0</v>
      </c>
    </row>
    <row r="8" spans="1:18" ht="17.25" customHeight="1">
      <c r="B8" s="76" t="s">
        <v>16</v>
      </c>
      <c r="C8" s="70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  <c r="R8" s="75">
        <f>SUM(Décaissements!$E8:$P8)</f>
        <v>0</v>
      </c>
    </row>
    <row r="9" spans="1:18" ht="17.25" customHeight="1">
      <c r="B9" s="76" t="s">
        <v>17</v>
      </c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  <c r="R9" s="75">
        <f>SUM(Décaissements!$E9:$P9)</f>
        <v>0</v>
      </c>
    </row>
    <row r="10" spans="1:18" ht="17.25" customHeight="1">
      <c r="B10" s="77" t="s">
        <v>42</v>
      </c>
      <c r="C10" s="70"/>
      <c r="D10" s="78"/>
      <c r="E10" s="79">
        <f>SUM(E7:E9)</f>
        <v>0</v>
      </c>
      <c r="F10" s="79">
        <f t="shared" ref="F10:P10" si="0">SUM(F7:F9)</f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0</v>
      </c>
      <c r="O10" s="79">
        <f t="shared" si="0"/>
        <v>0</v>
      </c>
      <c r="P10" s="79">
        <f t="shared" si="0"/>
        <v>0</v>
      </c>
      <c r="Q10" s="74"/>
      <c r="R10" s="79">
        <f>SUM(R7:R9)</f>
        <v>0</v>
      </c>
    </row>
    <row r="11" spans="1:18" ht="17.25" customHeight="1">
      <c r="B11" s="62"/>
      <c r="C11" s="62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</row>
    <row r="12" spans="1:18" ht="17.25" customHeight="1">
      <c r="B12" s="83" t="s">
        <v>19</v>
      </c>
      <c r="C12" s="67"/>
      <c r="D12" s="80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86"/>
    </row>
    <row r="13" spans="1:18" ht="17.25" customHeight="1">
      <c r="B13" s="76" t="s">
        <v>20</v>
      </c>
      <c r="C13" s="70"/>
      <c r="D13" s="80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75">
        <f>SUM(Décaissements!$E13:$P13)</f>
        <v>0</v>
      </c>
    </row>
    <row r="14" spans="1:18" ht="17.25" customHeight="1">
      <c r="B14" s="76" t="s">
        <v>69</v>
      </c>
      <c r="C14" s="70"/>
      <c r="D14" s="80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75">
        <f>SUM(Décaissements!$E14:$P14)</f>
        <v>0</v>
      </c>
    </row>
    <row r="15" spans="1:18" ht="17.25" customHeight="1">
      <c r="B15" s="76" t="s">
        <v>70</v>
      </c>
      <c r="C15" s="70"/>
      <c r="D15" s="80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75">
        <f>SUM(Décaissements!$E15:$P15)</f>
        <v>0</v>
      </c>
    </row>
    <row r="16" spans="1:18" ht="17.25" customHeight="1">
      <c r="B16" s="76" t="s">
        <v>71</v>
      </c>
      <c r="C16" s="70"/>
      <c r="D16" s="80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  <c r="R16" s="75">
        <f>SUM(Décaissements!$E16:$P16)</f>
        <v>0</v>
      </c>
    </row>
    <row r="17" spans="2:21" ht="17.25" customHeight="1">
      <c r="B17" s="76" t="s">
        <v>25</v>
      </c>
      <c r="C17" s="70"/>
      <c r="D17" s="80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  <c r="R17" s="75">
        <f>SUM(Décaissements!$E17:$P17)</f>
        <v>0</v>
      </c>
    </row>
    <row r="18" spans="2:21" ht="17.25" customHeight="1">
      <c r="B18" s="77" t="s">
        <v>42</v>
      </c>
      <c r="C18" s="70"/>
      <c r="D18" s="87"/>
      <c r="E18" s="79">
        <f>SUM(E13:E17)</f>
        <v>0</v>
      </c>
      <c r="F18" s="79">
        <f t="shared" ref="F18:O18" si="1">SUM(F13:F17)</f>
        <v>0</v>
      </c>
      <c r="G18" s="79">
        <f t="shared" si="1"/>
        <v>0</v>
      </c>
      <c r="H18" s="79">
        <f t="shared" si="1"/>
        <v>0</v>
      </c>
      <c r="I18" s="79">
        <f t="shared" si="1"/>
        <v>0</v>
      </c>
      <c r="J18" s="79">
        <f t="shared" si="1"/>
        <v>0</v>
      </c>
      <c r="K18" s="79">
        <f t="shared" si="1"/>
        <v>0</v>
      </c>
      <c r="L18" s="79">
        <f t="shared" si="1"/>
        <v>0</v>
      </c>
      <c r="M18" s="79">
        <f t="shared" si="1"/>
        <v>0</v>
      </c>
      <c r="N18" s="79">
        <f t="shared" si="1"/>
        <v>0</v>
      </c>
      <c r="O18" s="79">
        <f t="shared" si="1"/>
        <v>0</v>
      </c>
      <c r="P18" s="79">
        <f>SUM(P13:P17)</f>
        <v>0</v>
      </c>
      <c r="Q18" s="74"/>
      <c r="R18" s="79">
        <f>SUM(R13:R17)</f>
        <v>0</v>
      </c>
    </row>
    <row r="19" spans="2:21" ht="17.25" customHeight="1">
      <c r="B19" s="62"/>
      <c r="C19" s="62"/>
      <c r="D19" s="80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1"/>
      <c r="R19" s="82"/>
    </row>
    <row r="20" spans="2:21" ht="24" customHeight="1">
      <c r="B20" s="88" t="s">
        <v>77</v>
      </c>
      <c r="C20" s="38"/>
      <c r="D20" s="89" t="s">
        <v>64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90"/>
      <c r="R20" s="86"/>
    </row>
    <row r="21" spans="2:21" ht="17.25" customHeight="1">
      <c r="B21" s="69" t="s">
        <v>72</v>
      </c>
      <c r="C21" s="70"/>
      <c r="D21" s="9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  <c r="R21" s="75">
        <f>SUM(Décaissements!$E21:$P21)</f>
        <v>0</v>
      </c>
    </row>
    <row r="22" spans="2:21" ht="17.25" customHeight="1">
      <c r="B22" s="76" t="s">
        <v>22</v>
      </c>
      <c r="C22" s="70"/>
      <c r="D22" s="9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  <c r="R22" s="75">
        <f>SUM(Décaissements!$E22:$P22)</f>
        <v>0</v>
      </c>
    </row>
    <row r="23" spans="2:21" ht="17.25" customHeight="1">
      <c r="B23" s="76" t="s">
        <v>23</v>
      </c>
      <c r="C23" s="70"/>
      <c r="D23" s="9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  <c r="R23" s="75">
        <f>SUM(Décaissements!$E23:$P23)</f>
        <v>0</v>
      </c>
    </row>
    <row r="24" spans="2:21" ht="17.25" customHeight="1">
      <c r="B24" s="76" t="s">
        <v>24</v>
      </c>
      <c r="C24" s="70"/>
      <c r="D24" s="9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  <c r="R24" s="75">
        <f>SUM(Décaissements!$E24:$P24)</f>
        <v>0</v>
      </c>
    </row>
    <row r="25" spans="2:21" ht="17.25" customHeight="1">
      <c r="B25" s="77" t="s">
        <v>42</v>
      </c>
      <c r="C25" s="70"/>
      <c r="D25" s="92"/>
      <c r="E25" s="79">
        <f>SUM(E21:E24)</f>
        <v>0</v>
      </c>
      <c r="F25" s="79">
        <f t="shared" ref="F25:P25" si="2">SUM(F21:F24)</f>
        <v>0</v>
      </c>
      <c r="G25" s="79">
        <f t="shared" si="2"/>
        <v>0</v>
      </c>
      <c r="H25" s="79">
        <f t="shared" si="2"/>
        <v>0</v>
      </c>
      <c r="I25" s="79">
        <f t="shared" si="2"/>
        <v>0</v>
      </c>
      <c r="J25" s="79">
        <f t="shared" si="2"/>
        <v>0</v>
      </c>
      <c r="K25" s="79">
        <f t="shared" si="2"/>
        <v>0</v>
      </c>
      <c r="L25" s="79">
        <f t="shared" si="2"/>
        <v>0</v>
      </c>
      <c r="M25" s="79">
        <f t="shared" si="2"/>
        <v>0</v>
      </c>
      <c r="N25" s="79">
        <f t="shared" si="2"/>
        <v>0</v>
      </c>
      <c r="O25" s="79">
        <f t="shared" si="2"/>
        <v>0</v>
      </c>
      <c r="P25" s="79">
        <f t="shared" si="2"/>
        <v>0</v>
      </c>
      <c r="Q25" s="74"/>
      <c r="R25" s="79">
        <f>SUM(R21:R24)</f>
        <v>0</v>
      </c>
    </row>
    <row r="26" spans="2:21" ht="17.25" customHeight="1">
      <c r="B26" s="62"/>
      <c r="C26" s="62"/>
      <c r="D26" s="9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1"/>
      <c r="R26" s="82"/>
      <c r="S26" s="62"/>
      <c r="T26" s="62"/>
      <c r="U26" s="62"/>
    </row>
    <row r="27" spans="2:21" ht="24" customHeight="1">
      <c r="B27" s="94" t="s">
        <v>26</v>
      </c>
      <c r="C27" s="67"/>
      <c r="D27" s="95"/>
      <c r="E27" s="84"/>
      <c r="F27" s="84"/>
      <c r="G27" s="84"/>
      <c r="H27" s="84"/>
      <c r="I27" s="84"/>
      <c r="J27" s="84"/>
      <c r="K27" s="84"/>
      <c r="L27" s="84"/>
      <c r="M27" s="96"/>
      <c r="N27" s="97"/>
      <c r="O27" s="84"/>
      <c r="P27" s="84"/>
      <c r="Q27" s="90"/>
      <c r="R27" s="86"/>
    </row>
    <row r="28" spans="2:21" ht="17.25" customHeight="1">
      <c r="B28" s="98" t="s">
        <v>27</v>
      </c>
      <c r="C28" s="38"/>
      <c r="D28" s="99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  <c r="R28" s="75">
        <f>SUM(Décaissements!$E28:$P28)</f>
        <v>0</v>
      </c>
    </row>
    <row r="29" spans="2:21" ht="17.25" customHeight="1">
      <c r="B29" s="98" t="s">
        <v>28</v>
      </c>
      <c r="C29" s="38"/>
      <c r="D29" s="99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  <c r="R29" s="75">
        <f>SUM(Décaissements!$E29:$P29)</f>
        <v>0</v>
      </c>
    </row>
    <row r="30" spans="2:21" ht="17.25" customHeight="1">
      <c r="B30" s="98" t="s">
        <v>78</v>
      </c>
      <c r="C30" s="38"/>
      <c r="D30" s="99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  <c r="R30" s="75">
        <f>SUM(Décaissements!$E30:$P30)</f>
        <v>0</v>
      </c>
    </row>
    <row r="31" spans="2:21" ht="17.25" customHeight="1">
      <c r="B31" s="98" t="s">
        <v>29</v>
      </c>
      <c r="C31" s="38"/>
      <c r="D31" s="99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  <c r="R31" s="75">
        <f>SUM(Décaissements!$E31:$P31)</f>
        <v>0</v>
      </c>
    </row>
    <row r="32" spans="2:21" ht="17.25" customHeight="1">
      <c r="B32" s="98" t="s">
        <v>31</v>
      </c>
      <c r="C32" s="38"/>
      <c r="D32" s="99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  <c r="R32" s="75">
        <f>SUM(Décaissements!$E32:$P32)</f>
        <v>0</v>
      </c>
    </row>
    <row r="33" spans="2:20" ht="17.25" customHeight="1">
      <c r="B33" s="100" t="s">
        <v>42</v>
      </c>
      <c r="C33" s="38"/>
      <c r="D33" s="87"/>
      <c r="E33" s="79">
        <f>SUM(E28:E32)</f>
        <v>0</v>
      </c>
      <c r="F33" s="79">
        <f t="shared" ref="F33:P33" si="3">SUM(F28:F32)</f>
        <v>0</v>
      </c>
      <c r="G33" s="79">
        <f t="shared" si="3"/>
        <v>0</v>
      </c>
      <c r="H33" s="79">
        <f t="shared" si="3"/>
        <v>0</v>
      </c>
      <c r="I33" s="79">
        <f t="shared" si="3"/>
        <v>0</v>
      </c>
      <c r="J33" s="79">
        <f t="shared" si="3"/>
        <v>0</v>
      </c>
      <c r="K33" s="79">
        <f t="shared" si="3"/>
        <v>0</v>
      </c>
      <c r="L33" s="79">
        <f t="shared" si="3"/>
        <v>0</v>
      </c>
      <c r="M33" s="79">
        <f t="shared" si="3"/>
        <v>0</v>
      </c>
      <c r="N33" s="79">
        <f t="shared" si="3"/>
        <v>0</v>
      </c>
      <c r="O33" s="79">
        <f t="shared" si="3"/>
        <v>0</v>
      </c>
      <c r="P33" s="79">
        <f t="shared" si="3"/>
        <v>0</v>
      </c>
      <c r="Q33" s="74"/>
      <c r="R33" s="79">
        <f>SUM(R28:R32)</f>
        <v>0</v>
      </c>
    </row>
    <row r="34" spans="2:20" ht="17.25" customHeight="1">
      <c r="B34" s="101"/>
      <c r="C34" s="62"/>
      <c r="D34" s="80"/>
      <c r="E34" s="82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2"/>
      <c r="S34" s="62"/>
      <c r="T34" s="62"/>
    </row>
    <row r="35" spans="2:20" ht="21.75" customHeight="1">
      <c r="B35" s="94" t="s">
        <v>30</v>
      </c>
      <c r="C35" s="67"/>
      <c r="D35" s="89" t="s">
        <v>64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90"/>
      <c r="R35" s="86"/>
    </row>
    <row r="36" spans="2:20" ht="17.25" customHeight="1">
      <c r="B36" s="102" t="s">
        <v>48</v>
      </c>
      <c r="C36" s="38"/>
      <c r="D36" s="103"/>
      <c r="E36" s="104">
        <f>$D36/12</f>
        <v>0</v>
      </c>
      <c r="F36" s="104">
        <f t="shared" ref="F36:P36" si="4">$D$36/12</f>
        <v>0</v>
      </c>
      <c r="G36" s="104">
        <f t="shared" si="4"/>
        <v>0</v>
      </c>
      <c r="H36" s="104">
        <f t="shared" si="4"/>
        <v>0</v>
      </c>
      <c r="I36" s="104">
        <f t="shared" si="4"/>
        <v>0</v>
      </c>
      <c r="J36" s="104">
        <f t="shared" si="4"/>
        <v>0</v>
      </c>
      <c r="K36" s="104">
        <f t="shared" si="4"/>
        <v>0</v>
      </c>
      <c r="L36" s="104">
        <f t="shared" si="4"/>
        <v>0</v>
      </c>
      <c r="M36" s="104">
        <f t="shared" si="4"/>
        <v>0</v>
      </c>
      <c r="N36" s="104">
        <f t="shared" si="4"/>
        <v>0</v>
      </c>
      <c r="O36" s="104">
        <f t="shared" si="4"/>
        <v>0</v>
      </c>
      <c r="P36" s="104">
        <f t="shared" si="4"/>
        <v>0</v>
      </c>
      <c r="Q36" s="74"/>
      <c r="R36" s="75">
        <f>SUM(Décaissements!$E36:$P36)</f>
        <v>0</v>
      </c>
    </row>
    <row r="37" spans="2:20" ht="17.25" customHeight="1">
      <c r="B37" s="102" t="s">
        <v>49</v>
      </c>
      <c r="C37" s="38"/>
      <c r="D37" s="103"/>
      <c r="E37" s="104">
        <f>$D$37/12</f>
        <v>0</v>
      </c>
      <c r="F37" s="104">
        <f t="shared" ref="F37:P37" si="5">$D$37/12</f>
        <v>0</v>
      </c>
      <c r="G37" s="104">
        <f t="shared" si="5"/>
        <v>0</v>
      </c>
      <c r="H37" s="104">
        <f t="shared" si="5"/>
        <v>0</v>
      </c>
      <c r="I37" s="104">
        <f t="shared" si="5"/>
        <v>0</v>
      </c>
      <c r="J37" s="104">
        <f t="shared" si="5"/>
        <v>0</v>
      </c>
      <c r="K37" s="104">
        <f t="shared" si="5"/>
        <v>0</v>
      </c>
      <c r="L37" s="104">
        <f t="shared" si="5"/>
        <v>0</v>
      </c>
      <c r="M37" s="104">
        <f t="shared" si="5"/>
        <v>0</v>
      </c>
      <c r="N37" s="104">
        <f t="shared" si="5"/>
        <v>0</v>
      </c>
      <c r="O37" s="104">
        <f t="shared" si="5"/>
        <v>0</v>
      </c>
      <c r="P37" s="104">
        <f t="shared" si="5"/>
        <v>0</v>
      </c>
      <c r="Q37" s="74"/>
      <c r="R37" s="75">
        <f>SUM(Décaissements!$E37:$P37)</f>
        <v>0</v>
      </c>
    </row>
    <row r="38" spans="2:20" ht="17.25" customHeight="1">
      <c r="B38" s="102" t="s">
        <v>50</v>
      </c>
      <c r="C38" s="38"/>
      <c r="D38" s="103"/>
      <c r="E38" s="104">
        <f>$D$38/12</f>
        <v>0</v>
      </c>
      <c r="F38" s="104">
        <f t="shared" ref="F38:P38" si="6">$D$38/12</f>
        <v>0</v>
      </c>
      <c r="G38" s="104">
        <f t="shared" si="6"/>
        <v>0</v>
      </c>
      <c r="H38" s="104">
        <f t="shared" si="6"/>
        <v>0</v>
      </c>
      <c r="I38" s="104">
        <f t="shared" si="6"/>
        <v>0</v>
      </c>
      <c r="J38" s="104">
        <f t="shared" si="6"/>
        <v>0</v>
      </c>
      <c r="K38" s="104">
        <f t="shared" si="6"/>
        <v>0</v>
      </c>
      <c r="L38" s="104">
        <f t="shared" si="6"/>
        <v>0</v>
      </c>
      <c r="M38" s="104">
        <f t="shared" si="6"/>
        <v>0</v>
      </c>
      <c r="N38" s="104">
        <f t="shared" si="6"/>
        <v>0</v>
      </c>
      <c r="O38" s="104">
        <f t="shared" si="6"/>
        <v>0</v>
      </c>
      <c r="P38" s="104">
        <f t="shared" si="6"/>
        <v>0</v>
      </c>
      <c r="Q38" s="74"/>
      <c r="R38" s="75">
        <f>SUM(Décaissements!$E38:$P38)</f>
        <v>0</v>
      </c>
    </row>
    <row r="39" spans="2:20" ht="17.25" customHeight="1">
      <c r="B39" s="102" t="s">
        <v>32</v>
      </c>
      <c r="C39" s="38"/>
      <c r="D39" s="103"/>
      <c r="E39" s="104">
        <f>$D$39/12</f>
        <v>0</v>
      </c>
      <c r="F39" s="104">
        <f t="shared" ref="F39:P39" si="7">$D$39/12</f>
        <v>0</v>
      </c>
      <c r="G39" s="104">
        <f t="shared" si="7"/>
        <v>0</v>
      </c>
      <c r="H39" s="104">
        <f t="shared" si="7"/>
        <v>0</v>
      </c>
      <c r="I39" s="104">
        <f t="shared" si="7"/>
        <v>0</v>
      </c>
      <c r="J39" s="104">
        <f t="shared" si="7"/>
        <v>0</v>
      </c>
      <c r="K39" s="104">
        <f t="shared" si="7"/>
        <v>0</v>
      </c>
      <c r="L39" s="104">
        <f t="shared" si="7"/>
        <v>0</v>
      </c>
      <c r="M39" s="104">
        <f t="shared" si="7"/>
        <v>0</v>
      </c>
      <c r="N39" s="104">
        <f t="shared" si="7"/>
        <v>0</v>
      </c>
      <c r="O39" s="104">
        <f t="shared" si="7"/>
        <v>0</v>
      </c>
      <c r="P39" s="104">
        <f t="shared" si="7"/>
        <v>0</v>
      </c>
      <c r="Q39" s="74"/>
      <c r="R39" s="75">
        <f>SUM(Décaissements!$E39:$P39)</f>
        <v>0</v>
      </c>
    </row>
    <row r="40" spans="2:20" ht="17.25" customHeight="1">
      <c r="B40" s="102" t="s">
        <v>33</v>
      </c>
      <c r="C40" s="38"/>
      <c r="D40" s="103"/>
      <c r="E40" s="104">
        <f>$D$40/12</f>
        <v>0</v>
      </c>
      <c r="F40" s="104">
        <f t="shared" ref="F40:P40" si="8">$D$40/12</f>
        <v>0</v>
      </c>
      <c r="G40" s="104">
        <f t="shared" si="8"/>
        <v>0</v>
      </c>
      <c r="H40" s="104">
        <f t="shared" si="8"/>
        <v>0</v>
      </c>
      <c r="I40" s="104">
        <f t="shared" si="8"/>
        <v>0</v>
      </c>
      <c r="J40" s="104">
        <f t="shared" si="8"/>
        <v>0</v>
      </c>
      <c r="K40" s="104">
        <f t="shared" si="8"/>
        <v>0</v>
      </c>
      <c r="L40" s="104">
        <f t="shared" si="8"/>
        <v>0</v>
      </c>
      <c r="M40" s="104">
        <f t="shared" si="8"/>
        <v>0</v>
      </c>
      <c r="N40" s="104">
        <f t="shared" si="8"/>
        <v>0</v>
      </c>
      <c r="O40" s="104">
        <f t="shared" si="8"/>
        <v>0</v>
      </c>
      <c r="P40" s="104">
        <f t="shared" si="8"/>
        <v>0</v>
      </c>
      <c r="Q40" s="74"/>
      <c r="R40" s="75">
        <f>SUM(Décaissements!$E40:$P40)</f>
        <v>0</v>
      </c>
    </row>
    <row r="41" spans="2:20" ht="17.25" customHeight="1">
      <c r="B41" s="102" t="s">
        <v>34</v>
      </c>
      <c r="C41" s="38"/>
      <c r="D41" s="103"/>
      <c r="E41" s="104">
        <f>$D$41/12</f>
        <v>0</v>
      </c>
      <c r="F41" s="104">
        <f t="shared" ref="F41:O41" si="9">$D$41/12</f>
        <v>0</v>
      </c>
      <c r="G41" s="104">
        <f t="shared" si="9"/>
        <v>0</v>
      </c>
      <c r="H41" s="104">
        <f t="shared" si="9"/>
        <v>0</v>
      </c>
      <c r="I41" s="104">
        <f t="shared" si="9"/>
        <v>0</v>
      </c>
      <c r="J41" s="104">
        <f t="shared" si="9"/>
        <v>0</v>
      </c>
      <c r="K41" s="104">
        <f t="shared" si="9"/>
        <v>0</v>
      </c>
      <c r="L41" s="104">
        <f t="shared" si="9"/>
        <v>0</v>
      </c>
      <c r="M41" s="104">
        <f t="shared" si="9"/>
        <v>0</v>
      </c>
      <c r="N41" s="104">
        <f t="shared" si="9"/>
        <v>0</v>
      </c>
      <c r="O41" s="104">
        <f t="shared" si="9"/>
        <v>0</v>
      </c>
      <c r="P41" s="104">
        <f>$D$41/12</f>
        <v>0</v>
      </c>
      <c r="Q41" s="74"/>
      <c r="R41" s="75">
        <f>SUM(Décaissements!$E41:$P41)</f>
        <v>0</v>
      </c>
    </row>
    <row r="42" spans="2:20" ht="17.25" customHeight="1">
      <c r="B42" s="102" t="s">
        <v>35</v>
      </c>
      <c r="C42" s="38"/>
      <c r="D42" s="103"/>
      <c r="E42" s="104">
        <f>$D$42/12</f>
        <v>0</v>
      </c>
      <c r="F42" s="104">
        <f t="shared" ref="F42:P42" si="10">$D$42/12</f>
        <v>0</v>
      </c>
      <c r="G42" s="104">
        <f t="shared" si="10"/>
        <v>0</v>
      </c>
      <c r="H42" s="104">
        <f t="shared" si="10"/>
        <v>0</v>
      </c>
      <c r="I42" s="104">
        <f t="shared" si="10"/>
        <v>0</v>
      </c>
      <c r="J42" s="104">
        <f t="shared" si="10"/>
        <v>0</v>
      </c>
      <c r="K42" s="104">
        <f t="shared" si="10"/>
        <v>0</v>
      </c>
      <c r="L42" s="104">
        <f t="shared" si="10"/>
        <v>0</v>
      </c>
      <c r="M42" s="104">
        <f t="shared" si="10"/>
        <v>0</v>
      </c>
      <c r="N42" s="104">
        <f t="shared" si="10"/>
        <v>0</v>
      </c>
      <c r="O42" s="104">
        <f t="shared" si="10"/>
        <v>0</v>
      </c>
      <c r="P42" s="104">
        <f t="shared" si="10"/>
        <v>0</v>
      </c>
      <c r="Q42" s="74"/>
      <c r="R42" s="75">
        <f>SUM(Décaissements!$E42:$P42)</f>
        <v>0</v>
      </c>
    </row>
    <row r="43" spans="2:20" ht="17.25" customHeight="1">
      <c r="B43" s="102" t="s">
        <v>36</v>
      </c>
      <c r="C43" s="38"/>
      <c r="D43" s="103"/>
      <c r="E43" s="104">
        <f>$D$43/12</f>
        <v>0</v>
      </c>
      <c r="F43" s="104">
        <f t="shared" ref="F43:P43" si="11">$D$43/12</f>
        <v>0</v>
      </c>
      <c r="G43" s="104">
        <f t="shared" si="11"/>
        <v>0</v>
      </c>
      <c r="H43" s="104">
        <f t="shared" si="11"/>
        <v>0</v>
      </c>
      <c r="I43" s="104">
        <f t="shared" si="11"/>
        <v>0</v>
      </c>
      <c r="J43" s="104">
        <f t="shared" si="11"/>
        <v>0</v>
      </c>
      <c r="K43" s="104">
        <f t="shared" si="11"/>
        <v>0</v>
      </c>
      <c r="L43" s="104">
        <f t="shared" si="11"/>
        <v>0</v>
      </c>
      <c r="M43" s="104">
        <f t="shared" si="11"/>
        <v>0</v>
      </c>
      <c r="N43" s="104">
        <f t="shared" si="11"/>
        <v>0</v>
      </c>
      <c r="O43" s="104">
        <f t="shared" si="11"/>
        <v>0</v>
      </c>
      <c r="P43" s="104">
        <f t="shared" si="11"/>
        <v>0</v>
      </c>
      <c r="Q43" s="74"/>
      <c r="R43" s="75">
        <f>SUM(Décaissements!$E43:$P43)</f>
        <v>0</v>
      </c>
    </row>
    <row r="44" spans="2:20" ht="17.25" customHeight="1">
      <c r="B44" s="102" t="s">
        <v>37</v>
      </c>
      <c r="C44" s="38"/>
      <c r="D44" s="103"/>
      <c r="E44" s="104">
        <f>$D$44/12</f>
        <v>0</v>
      </c>
      <c r="F44" s="104">
        <f t="shared" ref="F44:P44" si="12">$D$44/12</f>
        <v>0</v>
      </c>
      <c r="G44" s="104">
        <f t="shared" si="12"/>
        <v>0</v>
      </c>
      <c r="H44" s="104">
        <f t="shared" si="12"/>
        <v>0</v>
      </c>
      <c r="I44" s="104">
        <f t="shared" si="12"/>
        <v>0</v>
      </c>
      <c r="J44" s="104">
        <f t="shared" si="12"/>
        <v>0</v>
      </c>
      <c r="K44" s="104">
        <f t="shared" si="12"/>
        <v>0</v>
      </c>
      <c r="L44" s="104">
        <f t="shared" si="12"/>
        <v>0</v>
      </c>
      <c r="M44" s="104">
        <f t="shared" si="12"/>
        <v>0</v>
      </c>
      <c r="N44" s="104">
        <f t="shared" si="12"/>
        <v>0</v>
      </c>
      <c r="O44" s="104">
        <f t="shared" si="12"/>
        <v>0</v>
      </c>
      <c r="P44" s="104">
        <f t="shared" si="12"/>
        <v>0</v>
      </c>
      <c r="Q44" s="74"/>
      <c r="R44" s="75">
        <f>SUM(Décaissements!$E44:$P44)</f>
        <v>0</v>
      </c>
    </row>
    <row r="45" spans="2:20" ht="17.25" customHeight="1">
      <c r="B45" s="105" t="s">
        <v>46</v>
      </c>
      <c r="C45" s="38"/>
      <c r="D45" s="103"/>
      <c r="E45" s="104">
        <f>$D$45/12</f>
        <v>0</v>
      </c>
      <c r="F45" s="104">
        <f t="shared" ref="F45:P45" si="13">$D$45/12</f>
        <v>0</v>
      </c>
      <c r="G45" s="104">
        <f t="shared" si="13"/>
        <v>0</v>
      </c>
      <c r="H45" s="104">
        <f t="shared" si="13"/>
        <v>0</v>
      </c>
      <c r="I45" s="104">
        <f t="shared" si="13"/>
        <v>0</v>
      </c>
      <c r="J45" s="104">
        <f t="shared" si="13"/>
        <v>0</v>
      </c>
      <c r="K45" s="104">
        <f t="shared" si="13"/>
        <v>0</v>
      </c>
      <c r="L45" s="104">
        <f t="shared" si="13"/>
        <v>0</v>
      </c>
      <c r="M45" s="104">
        <f t="shared" si="13"/>
        <v>0</v>
      </c>
      <c r="N45" s="104">
        <f t="shared" si="13"/>
        <v>0</v>
      </c>
      <c r="O45" s="104">
        <f t="shared" si="13"/>
        <v>0</v>
      </c>
      <c r="P45" s="104">
        <f t="shared" si="13"/>
        <v>0</v>
      </c>
      <c r="Q45" s="74"/>
      <c r="R45" s="75">
        <f>SUM(Décaissements!$E45:$P45)</f>
        <v>0</v>
      </c>
    </row>
    <row r="46" spans="2:20" ht="17.25" customHeight="1">
      <c r="B46" s="105" t="s">
        <v>47</v>
      </c>
      <c r="C46" s="38"/>
      <c r="D46" s="103"/>
      <c r="E46" s="104">
        <f>$D$46/12</f>
        <v>0</v>
      </c>
      <c r="F46" s="104">
        <f t="shared" ref="F46:P46" si="14">$D$46/12</f>
        <v>0</v>
      </c>
      <c r="G46" s="104">
        <f t="shared" si="14"/>
        <v>0</v>
      </c>
      <c r="H46" s="104">
        <f t="shared" si="14"/>
        <v>0</v>
      </c>
      <c r="I46" s="104">
        <f t="shared" si="14"/>
        <v>0</v>
      </c>
      <c r="J46" s="104">
        <f t="shared" si="14"/>
        <v>0</v>
      </c>
      <c r="K46" s="104">
        <f t="shared" si="14"/>
        <v>0</v>
      </c>
      <c r="L46" s="104">
        <f t="shared" si="14"/>
        <v>0</v>
      </c>
      <c r="M46" s="104">
        <f t="shared" si="14"/>
        <v>0</v>
      </c>
      <c r="N46" s="104">
        <f t="shared" si="14"/>
        <v>0</v>
      </c>
      <c r="O46" s="104">
        <f t="shared" si="14"/>
        <v>0</v>
      </c>
      <c r="P46" s="104">
        <f t="shared" si="14"/>
        <v>0</v>
      </c>
      <c r="Q46" s="74"/>
      <c r="R46" s="75">
        <f>SUM(Décaissements!$E46:$P46)</f>
        <v>0</v>
      </c>
    </row>
    <row r="47" spans="2:20" ht="17.25" customHeight="1">
      <c r="B47" s="105" t="s">
        <v>3</v>
      </c>
      <c r="C47" s="38"/>
      <c r="D47" s="103"/>
      <c r="E47" s="104">
        <f>$D$47/12</f>
        <v>0</v>
      </c>
      <c r="F47" s="104">
        <f t="shared" ref="F47:O47" si="15">$D$47/12</f>
        <v>0</v>
      </c>
      <c r="G47" s="104">
        <f t="shared" si="15"/>
        <v>0</v>
      </c>
      <c r="H47" s="104">
        <f t="shared" si="15"/>
        <v>0</v>
      </c>
      <c r="I47" s="104">
        <f t="shared" si="15"/>
        <v>0</v>
      </c>
      <c r="J47" s="104">
        <f t="shared" si="15"/>
        <v>0</v>
      </c>
      <c r="K47" s="104">
        <f t="shared" si="15"/>
        <v>0</v>
      </c>
      <c r="L47" s="104">
        <f t="shared" si="15"/>
        <v>0</v>
      </c>
      <c r="M47" s="104">
        <f t="shared" si="15"/>
        <v>0</v>
      </c>
      <c r="N47" s="104">
        <f t="shared" si="15"/>
        <v>0</v>
      </c>
      <c r="O47" s="104">
        <f t="shared" si="15"/>
        <v>0</v>
      </c>
      <c r="P47" s="104">
        <f>$D$47/12</f>
        <v>0</v>
      </c>
      <c r="Q47" s="74"/>
      <c r="R47" s="75">
        <f>SUM(Décaissements!$E47:$P47)</f>
        <v>0</v>
      </c>
    </row>
    <row r="48" spans="2:20" ht="17.25" customHeight="1">
      <c r="B48" s="105" t="s">
        <v>45</v>
      </c>
      <c r="C48" s="38"/>
      <c r="D48" s="103"/>
      <c r="E48" s="104">
        <f>$D$48/12</f>
        <v>0</v>
      </c>
      <c r="F48" s="104">
        <f t="shared" ref="F48:P48" si="16">$D$48/12</f>
        <v>0</v>
      </c>
      <c r="G48" s="104">
        <f t="shared" si="16"/>
        <v>0</v>
      </c>
      <c r="H48" s="104">
        <f t="shared" si="16"/>
        <v>0</v>
      </c>
      <c r="I48" s="104">
        <f t="shared" si="16"/>
        <v>0</v>
      </c>
      <c r="J48" s="104">
        <f t="shared" si="16"/>
        <v>0</v>
      </c>
      <c r="K48" s="104">
        <f t="shared" si="16"/>
        <v>0</v>
      </c>
      <c r="L48" s="104">
        <f t="shared" si="16"/>
        <v>0</v>
      </c>
      <c r="M48" s="104">
        <f t="shared" si="16"/>
        <v>0</v>
      </c>
      <c r="N48" s="104">
        <f t="shared" si="16"/>
        <v>0</v>
      </c>
      <c r="O48" s="104">
        <f t="shared" si="16"/>
        <v>0</v>
      </c>
      <c r="P48" s="104">
        <f t="shared" si="16"/>
        <v>0</v>
      </c>
      <c r="Q48" s="74"/>
      <c r="R48" s="75">
        <f>SUM(Décaissements!$E48:$P48)</f>
        <v>0</v>
      </c>
    </row>
    <row r="49" spans="1:19" ht="17.25" customHeight="1">
      <c r="B49" s="105" t="s">
        <v>79</v>
      </c>
      <c r="C49" s="38"/>
      <c r="D49" s="103"/>
      <c r="E49" s="104">
        <f>$D$49/12</f>
        <v>0</v>
      </c>
      <c r="F49" s="104">
        <f t="shared" ref="F49:P49" si="17">$D$49/12</f>
        <v>0</v>
      </c>
      <c r="G49" s="104">
        <f t="shared" si="17"/>
        <v>0</v>
      </c>
      <c r="H49" s="104">
        <f t="shared" si="17"/>
        <v>0</v>
      </c>
      <c r="I49" s="104">
        <f t="shared" si="17"/>
        <v>0</v>
      </c>
      <c r="J49" s="104">
        <f t="shared" si="17"/>
        <v>0</v>
      </c>
      <c r="K49" s="104">
        <f t="shared" si="17"/>
        <v>0</v>
      </c>
      <c r="L49" s="104">
        <f t="shared" si="17"/>
        <v>0</v>
      </c>
      <c r="M49" s="104">
        <f t="shared" si="17"/>
        <v>0</v>
      </c>
      <c r="N49" s="104">
        <f t="shared" si="17"/>
        <v>0</v>
      </c>
      <c r="O49" s="104">
        <f t="shared" si="17"/>
        <v>0</v>
      </c>
      <c r="P49" s="104">
        <f t="shared" si="17"/>
        <v>0</v>
      </c>
      <c r="Q49" s="74"/>
      <c r="R49" s="75">
        <f>SUM(Décaissements!$E49:$P49)</f>
        <v>0</v>
      </c>
    </row>
    <row r="50" spans="1:19" ht="17.25" customHeight="1">
      <c r="B50" s="98" t="s">
        <v>4</v>
      </c>
      <c r="C50" s="38"/>
      <c r="D50" s="103"/>
      <c r="E50" s="104">
        <f>$D$50/12</f>
        <v>0</v>
      </c>
      <c r="F50" s="104">
        <f t="shared" ref="F50:O50" si="18">$D$50/12</f>
        <v>0</v>
      </c>
      <c r="G50" s="104">
        <f t="shared" si="18"/>
        <v>0</v>
      </c>
      <c r="H50" s="104">
        <f t="shared" si="18"/>
        <v>0</v>
      </c>
      <c r="I50" s="104">
        <f t="shared" si="18"/>
        <v>0</v>
      </c>
      <c r="J50" s="104">
        <f t="shared" si="18"/>
        <v>0</v>
      </c>
      <c r="K50" s="104">
        <f t="shared" si="18"/>
        <v>0</v>
      </c>
      <c r="L50" s="104">
        <f t="shared" si="18"/>
        <v>0</v>
      </c>
      <c r="M50" s="104">
        <f t="shared" si="18"/>
        <v>0</v>
      </c>
      <c r="N50" s="104">
        <f t="shared" si="18"/>
        <v>0</v>
      </c>
      <c r="O50" s="104">
        <f t="shared" si="18"/>
        <v>0</v>
      </c>
      <c r="P50" s="104">
        <f>$D$50/12</f>
        <v>0</v>
      </c>
      <c r="Q50" s="74"/>
      <c r="R50" s="75">
        <f>SUM(Décaissements!$E50:$P50)</f>
        <v>0</v>
      </c>
    </row>
    <row r="51" spans="1:19" ht="17.25" customHeight="1">
      <c r="B51" s="100" t="s">
        <v>42</v>
      </c>
      <c r="C51" s="38"/>
      <c r="D51" s="106"/>
      <c r="E51" s="79">
        <f>SUM(E35:E50)</f>
        <v>0</v>
      </c>
      <c r="F51" s="79">
        <f t="shared" ref="F51:P51" si="19">SUM(F35:F50)</f>
        <v>0</v>
      </c>
      <c r="G51" s="79">
        <f t="shared" si="19"/>
        <v>0</v>
      </c>
      <c r="H51" s="79">
        <f t="shared" si="19"/>
        <v>0</v>
      </c>
      <c r="I51" s="79">
        <f t="shared" si="19"/>
        <v>0</v>
      </c>
      <c r="J51" s="79">
        <f t="shared" si="19"/>
        <v>0</v>
      </c>
      <c r="K51" s="79">
        <f t="shared" si="19"/>
        <v>0</v>
      </c>
      <c r="L51" s="79">
        <f t="shared" si="19"/>
        <v>0</v>
      </c>
      <c r="M51" s="79">
        <f t="shared" si="19"/>
        <v>0</v>
      </c>
      <c r="N51" s="79">
        <f t="shared" si="19"/>
        <v>0</v>
      </c>
      <c r="O51" s="79">
        <f t="shared" si="19"/>
        <v>0</v>
      </c>
      <c r="P51" s="79">
        <f t="shared" si="19"/>
        <v>0</v>
      </c>
      <c r="Q51" s="74"/>
      <c r="R51" s="79">
        <f>SUM(R36:R50)</f>
        <v>0</v>
      </c>
    </row>
    <row r="52" spans="1:19" ht="17.25" customHeight="1"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9" s="109" customFormat="1" ht="17.25" customHeight="1">
      <c r="B53" s="66" t="s">
        <v>39</v>
      </c>
      <c r="C53" s="110"/>
      <c r="D53" s="111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12"/>
      <c r="R53" s="108"/>
    </row>
    <row r="54" spans="1:19" ht="17.25" customHeight="1">
      <c r="B54" s="98" t="s">
        <v>38</v>
      </c>
      <c r="C54" s="38"/>
      <c r="D54" s="87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4"/>
      <c r="R54" s="115">
        <f>SUM(Décaissements!$E54:$P54)</f>
        <v>0</v>
      </c>
    </row>
    <row r="55" spans="1:19" ht="17.25" customHeight="1">
      <c r="B55" s="98" t="s">
        <v>40</v>
      </c>
      <c r="C55" s="38"/>
      <c r="D55" s="87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4"/>
      <c r="R55" s="115">
        <f>SUM(Décaissements!$E55:$P55)</f>
        <v>0</v>
      </c>
    </row>
    <row r="56" spans="1:19" ht="17.25" customHeight="1">
      <c r="B56" s="98" t="s">
        <v>41</v>
      </c>
      <c r="C56" s="67"/>
      <c r="D56" s="87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6"/>
      <c r="R56" s="115">
        <f>SUM(Décaissements!$E56:$P56)</f>
        <v>0</v>
      </c>
    </row>
    <row r="57" spans="1:19" ht="17.25" customHeight="1">
      <c r="B57" s="100" t="s">
        <v>42</v>
      </c>
      <c r="C57" s="38"/>
      <c r="D57" s="87"/>
      <c r="E57" s="79">
        <f>SUM(Décaissements!$E$54:$E$56)</f>
        <v>0</v>
      </c>
      <c r="F57" s="79">
        <f>SUM(Décaissements!$F$54:$F$56)</f>
        <v>0</v>
      </c>
      <c r="G57" s="79">
        <f>SUM(Décaissements!$G$54:$G$56)</f>
        <v>0</v>
      </c>
      <c r="H57" s="79">
        <f>SUM(Décaissements!$H$54:$H$56)</f>
        <v>0</v>
      </c>
      <c r="I57" s="79">
        <f>SUM(Décaissements!$I$54:$I$56)</f>
        <v>0</v>
      </c>
      <c r="J57" s="79">
        <f>SUM(Décaissements!$J$54:$J$56)</f>
        <v>0</v>
      </c>
      <c r="K57" s="79">
        <f>SUM(Décaissements!$K$54:$K$56)</f>
        <v>0</v>
      </c>
      <c r="L57" s="79">
        <f>SUM(Décaissements!$L$54:$L$56)</f>
        <v>0</v>
      </c>
      <c r="M57" s="79">
        <f>SUM(Décaissements!$M$54:$M$56)</f>
        <v>0</v>
      </c>
      <c r="N57" s="79">
        <f>SUM(Décaissements!$N$54:$N$56)</f>
        <v>0</v>
      </c>
      <c r="O57" s="79">
        <f>SUM(Décaissements!$O$54:$O$56)</f>
        <v>0</v>
      </c>
      <c r="P57" s="79">
        <f>SUM(Décaissements!$P$54:$P$56)</f>
        <v>0</v>
      </c>
      <c r="Q57" s="74"/>
      <c r="R57" s="79">
        <f>SUM(Décaissements!$R$54:$R$56)</f>
        <v>0</v>
      </c>
    </row>
    <row r="58" spans="1:19" ht="17.25" customHeight="1">
      <c r="B58" s="117"/>
      <c r="C58" s="31"/>
      <c r="D58" s="8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9"/>
      <c r="R58" s="119"/>
    </row>
    <row r="59" spans="1:19" s="45" customFormat="1" ht="17.25" customHeight="1">
      <c r="B59" s="46" t="s">
        <v>5</v>
      </c>
      <c r="C59" s="120"/>
      <c r="D59" s="121"/>
      <c r="E59" s="122">
        <f>E10+E18+E25+E33+E51+E57</f>
        <v>0</v>
      </c>
      <c r="F59" s="122">
        <f t="shared" ref="F59:O59" si="20">F10+F18+F25+F33+F51+F57</f>
        <v>0</v>
      </c>
      <c r="G59" s="122">
        <f t="shared" si="20"/>
        <v>0</v>
      </c>
      <c r="H59" s="122">
        <f t="shared" si="20"/>
        <v>0</v>
      </c>
      <c r="I59" s="122">
        <f t="shared" si="20"/>
        <v>0</v>
      </c>
      <c r="J59" s="122">
        <f t="shared" si="20"/>
        <v>0</v>
      </c>
      <c r="K59" s="122">
        <f t="shared" si="20"/>
        <v>0</v>
      </c>
      <c r="L59" s="122">
        <f t="shared" si="20"/>
        <v>0</v>
      </c>
      <c r="M59" s="122">
        <f t="shared" si="20"/>
        <v>0</v>
      </c>
      <c r="N59" s="122">
        <f t="shared" si="20"/>
        <v>0</v>
      </c>
      <c r="O59" s="122">
        <f t="shared" si="20"/>
        <v>0</v>
      </c>
      <c r="P59" s="122">
        <f>P10+P18+P25+P33+P51+P57</f>
        <v>0</v>
      </c>
      <c r="Q59" s="123"/>
      <c r="R59" s="122">
        <f>R10+R18+R25+R33+R51+R57</f>
        <v>0</v>
      </c>
    </row>
    <row r="60" spans="1:19" ht="17.25" customHeight="1">
      <c r="D60" s="124"/>
    </row>
    <row r="61" spans="1:19" ht="20.25" customHeight="1">
      <c r="A61" s="219"/>
      <c r="B61" s="225" t="s">
        <v>80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19"/>
      <c r="S61" s="53"/>
    </row>
    <row r="62" spans="1:19" ht="17.25" customHeight="1">
      <c r="D62" s="124"/>
    </row>
    <row r="63" spans="1:19" ht="60" customHeight="1">
      <c r="B63" s="226" t="s">
        <v>84</v>
      </c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8"/>
      <c r="Q63" s="64"/>
      <c r="R63" s="65"/>
    </row>
    <row r="64" spans="1:19" ht="17.25" customHeight="1">
      <c r="B64" s="59"/>
      <c r="D64" s="1"/>
    </row>
    <row r="65" spans="4:4" ht="17.25" customHeight="1">
      <c r="D65" s="1"/>
    </row>
  </sheetData>
  <sheetProtection algorithmName="SHA-512" hashValue="sNOSoCLXr/VPij6Zg3zVzUqa4wE1Agxg21sR7FKJlZ5nfOZdRVOe83rAMiebKG9boPoV4/BaHXjsXaGGFB80qA==" saltValue="Nd51pM4oTdfZfSUvueRT6w==" spinCount="100000" sheet="1" objects="1" scenarios="1" insertColumns="0" insertRows="0"/>
  <protectedRanges>
    <protectedRange sqref="E7:P9" name="Plage1"/>
    <protectedRange sqref="E13:P17" name="Plage2"/>
    <protectedRange sqref="D21:P24" name="Plage3"/>
    <protectedRange sqref="E28:P32" name="Plage4"/>
    <protectedRange sqref="D36:P50" name="Plage5"/>
    <protectedRange sqref="E54:P56" name="Plage6"/>
  </protectedRanges>
  <dataConsolidate/>
  <mergeCells count="2">
    <mergeCell ref="B63:P63"/>
    <mergeCell ref="B61:Q61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48" orientation="landscape" r:id="rId1"/>
  <headerFooter>
    <oddFooter>&amp;L&amp;D&amp;Rby Baker tilly Strego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B0051-8C17-4CFF-AB25-115D81C7A23E}">
  <sheetPr>
    <tabColor rgb="FF319B42"/>
    <pageSetUpPr fitToPage="1"/>
  </sheetPr>
  <dimension ref="A1:U26"/>
  <sheetViews>
    <sheetView showGridLines="0" topLeftCell="A7" zoomScale="90" zoomScaleNormal="90" workbookViewId="0">
      <selection activeCell="B20" sqref="B20:K20"/>
    </sheetView>
  </sheetViews>
  <sheetFormatPr baseColWidth="10" defaultColWidth="9.109375" defaultRowHeight="17.25" customHeight="1"/>
  <cols>
    <col min="1" max="1" width="2.5546875" style="5" customWidth="1"/>
    <col min="2" max="2" width="47.6640625" style="5" customWidth="1"/>
    <col min="3" max="3" width="3" style="5" customWidth="1"/>
    <col min="4" max="4" width="13.88671875" style="165" customWidth="1"/>
    <col min="5" max="9" width="13.88671875" style="5" customWidth="1"/>
    <col min="10" max="10" width="3.33203125" style="166" customWidth="1"/>
    <col min="11" max="11" width="16.6640625" style="5" customWidth="1"/>
    <col min="12" max="12" width="16" style="5" customWidth="1"/>
    <col min="13" max="19" width="12.33203125" style="5" customWidth="1"/>
    <col min="20" max="20" width="3" style="6" customWidth="1"/>
    <col min="21" max="21" width="23.5546875" style="5" customWidth="1"/>
    <col min="22" max="16384" width="9.109375" style="5"/>
  </cols>
  <sheetData>
    <row r="1" spans="1:21" ht="42" customHeight="1" thickBot="1">
      <c r="A1" s="54"/>
      <c r="B1" s="2" t="str">
        <f>Encaissements!B1</f>
        <v>SARL DUPONT</v>
      </c>
      <c r="C1" s="3" t="s">
        <v>82</v>
      </c>
      <c r="D1" s="126"/>
      <c r="E1" s="56"/>
      <c r="F1" s="56"/>
      <c r="G1" s="56"/>
      <c r="H1" s="56"/>
      <c r="I1" s="56"/>
      <c r="J1" s="127"/>
      <c r="K1" s="56"/>
      <c r="L1" s="56"/>
      <c r="M1" s="128"/>
      <c r="N1" s="128"/>
      <c r="O1" s="128"/>
      <c r="P1" s="128"/>
      <c r="Q1" s="128"/>
      <c r="R1" s="128"/>
      <c r="S1" s="128"/>
      <c r="T1" s="129"/>
      <c r="U1" s="128"/>
    </row>
    <row r="2" spans="1:21" ht="17.25" customHeight="1" thickTop="1"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131"/>
      <c r="O2" s="131"/>
      <c r="P2" s="131"/>
      <c r="Q2" s="131"/>
      <c r="R2" s="131"/>
      <c r="S2" s="131"/>
    </row>
    <row r="3" spans="1:21" ht="30" customHeight="1">
      <c r="B3" s="7" t="str">
        <f>Encaissements!B3</f>
        <v>Début de la prévision:</v>
      </c>
      <c r="C3" s="1"/>
      <c r="D3" s="10" t="str">
        <f>UPPER(TEXT(DateDébutExercice,"mmm"))</f>
        <v>AVR</v>
      </c>
      <c r="E3" s="10" t="str">
        <f>UPPER(TEXT(EOMONTH(DateDébutExercice,1),"mmm"))</f>
        <v>MAI</v>
      </c>
      <c r="F3" s="10" t="str">
        <f>UPPER(TEXT(EOMONTH(DateDébutExercice,2),"mmm"))</f>
        <v>JUIN</v>
      </c>
      <c r="G3" s="10" t="str">
        <f>UPPER(TEXT(EOMONTH(DateDébutExercice,3),"mmm"))</f>
        <v>JUIL</v>
      </c>
      <c r="H3" s="10" t="str">
        <f>UPPER(TEXT(EOMONTH(DateDébutExercice,4),"mmm"))</f>
        <v>AOÛT</v>
      </c>
      <c r="I3" s="10" t="str">
        <f>UPPER(TEXT(EOMONTH(DateDébutExercice,5),"mmm"))</f>
        <v>SEPT</v>
      </c>
      <c r="J3" s="132"/>
      <c r="K3" s="133" t="s">
        <v>1</v>
      </c>
      <c r="L3" s="132"/>
      <c r="M3" s="132"/>
      <c r="N3" s="132"/>
      <c r="O3" s="132"/>
      <c r="P3" s="132"/>
      <c r="Q3" s="132"/>
      <c r="R3" s="132"/>
      <c r="S3" s="132"/>
      <c r="T3" s="134"/>
      <c r="U3" s="134"/>
    </row>
    <row r="4" spans="1:21" ht="16.5" customHeight="1">
      <c r="B4" s="135">
        <f>Encaissements!DateDébutExercice</f>
        <v>43922</v>
      </c>
      <c r="C4" s="1"/>
      <c r="D4" s="136"/>
      <c r="E4" s="137"/>
      <c r="F4" s="137"/>
      <c r="G4" s="14"/>
      <c r="H4" s="14"/>
      <c r="I4" s="14"/>
      <c r="J4" s="124"/>
      <c r="K4" s="137"/>
      <c r="L4" s="63"/>
      <c r="M4" s="63"/>
      <c r="N4" s="63"/>
      <c r="O4" s="63"/>
      <c r="P4" s="63"/>
      <c r="Q4" s="63"/>
      <c r="R4" s="63"/>
      <c r="S4" s="63"/>
      <c r="T4" s="61"/>
      <c r="U4" s="61"/>
    </row>
    <row r="5" spans="1:21" s="20" customFormat="1" ht="24" customHeight="1">
      <c r="C5" s="213"/>
      <c r="J5" s="213"/>
      <c r="L5" s="138"/>
      <c r="M5" s="138"/>
      <c r="N5" s="138"/>
      <c r="O5" s="138"/>
      <c r="P5" s="138"/>
      <c r="Q5" s="138"/>
      <c r="R5" s="138"/>
      <c r="S5" s="138"/>
      <c r="T5" s="139"/>
      <c r="U5" s="138"/>
    </row>
    <row r="6" spans="1:21" s="20" customFormat="1" ht="24" customHeight="1">
      <c r="B6" s="22" t="s">
        <v>59</v>
      </c>
      <c r="D6" s="140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39"/>
      <c r="U6" s="138"/>
    </row>
    <row r="7" spans="1:21" ht="17.25" customHeight="1">
      <c r="B7" s="142" t="s">
        <v>60</v>
      </c>
      <c r="C7" s="38"/>
      <c r="D7" s="143"/>
      <c r="E7" s="144"/>
      <c r="F7" s="144"/>
      <c r="G7" s="144"/>
      <c r="H7" s="144"/>
      <c r="I7" s="144"/>
      <c r="J7" s="145"/>
      <c r="K7" s="146">
        <f>SUM(D7:I7)</f>
        <v>0</v>
      </c>
      <c r="L7" s="145"/>
      <c r="M7" s="145"/>
      <c r="N7" s="145"/>
      <c r="O7" s="145"/>
      <c r="P7" s="145"/>
      <c r="Q7" s="145"/>
      <c r="R7" s="145"/>
      <c r="S7" s="145"/>
      <c r="T7" s="147"/>
      <c r="U7" s="148"/>
    </row>
    <row r="8" spans="1:21" ht="17.25" customHeight="1">
      <c r="B8" s="149" t="s">
        <v>27</v>
      </c>
      <c r="C8" s="38"/>
      <c r="D8" s="143"/>
      <c r="E8" s="144"/>
      <c r="F8" s="144"/>
      <c r="G8" s="144"/>
      <c r="H8" s="144"/>
      <c r="I8" s="144"/>
      <c r="J8" s="145"/>
      <c r="K8" s="146">
        <f t="shared" ref="K8:K17" si="0">SUM(D8:I8)</f>
        <v>0</v>
      </c>
      <c r="L8" s="145"/>
      <c r="M8" s="145"/>
      <c r="N8" s="145"/>
      <c r="O8" s="145"/>
      <c r="P8" s="145"/>
      <c r="Q8" s="145"/>
      <c r="R8" s="145"/>
      <c r="S8" s="145"/>
      <c r="T8" s="147"/>
      <c r="U8" s="148"/>
    </row>
    <row r="9" spans="1:21" ht="17.25" customHeight="1">
      <c r="B9" s="149" t="s">
        <v>54</v>
      </c>
      <c r="C9" s="31"/>
      <c r="D9" s="143"/>
      <c r="E9" s="144"/>
      <c r="F9" s="144"/>
      <c r="G9" s="144"/>
      <c r="H9" s="144"/>
      <c r="I9" s="144"/>
      <c r="J9" s="145"/>
      <c r="K9" s="146">
        <f t="shared" si="0"/>
        <v>0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</row>
    <row r="10" spans="1:21" s="1" customFormat="1" ht="17.25" customHeight="1">
      <c r="B10" s="149" t="s">
        <v>55</v>
      </c>
      <c r="C10" s="31"/>
      <c r="D10" s="143"/>
      <c r="E10" s="144"/>
      <c r="F10" s="144"/>
      <c r="G10" s="144"/>
      <c r="H10" s="144"/>
      <c r="I10" s="144"/>
      <c r="J10" s="145"/>
      <c r="K10" s="146">
        <f>SUM(D10:I10)</f>
        <v>0</v>
      </c>
      <c r="L10" s="145"/>
      <c r="M10" s="145"/>
      <c r="N10" s="145"/>
      <c r="O10" s="145"/>
      <c r="P10" s="145"/>
      <c r="Q10" s="145"/>
      <c r="R10" s="145"/>
      <c r="S10" s="145"/>
      <c r="T10" s="147"/>
      <c r="U10" s="148"/>
    </row>
    <row r="11" spans="1:21" ht="17.25" customHeight="1">
      <c r="B11" s="149" t="s">
        <v>48</v>
      </c>
      <c r="C11" s="31"/>
      <c r="D11" s="143"/>
      <c r="E11" s="144"/>
      <c r="F11" s="144"/>
      <c r="G11" s="144"/>
      <c r="H11" s="144"/>
      <c r="I11" s="144"/>
      <c r="J11" s="145"/>
      <c r="K11" s="146">
        <f>SUM(D11:I11)</f>
        <v>0</v>
      </c>
      <c r="L11" s="145"/>
      <c r="M11" s="145"/>
      <c r="N11" s="145"/>
      <c r="O11" s="145"/>
      <c r="P11" s="145"/>
      <c r="Q11" s="145"/>
      <c r="R11" s="145"/>
      <c r="S11" s="145"/>
      <c r="T11" s="147"/>
      <c r="U11" s="148"/>
    </row>
    <row r="12" spans="1:21" ht="17.25" customHeight="1">
      <c r="B12" s="149" t="s">
        <v>66</v>
      </c>
      <c r="C12" s="38"/>
      <c r="D12" s="150">
        <f>SUM(D13:D16)</f>
        <v>0</v>
      </c>
      <c r="E12" s="150">
        <f t="shared" ref="E12:I12" si="1">SUM(E13:E16)</f>
        <v>0</v>
      </c>
      <c r="F12" s="150">
        <f t="shared" si="1"/>
        <v>0</v>
      </c>
      <c r="G12" s="150">
        <f t="shared" si="1"/>
        <v>0</v>
      </c>
      <c r="H12" s="150">
        <f t="shared" si="1"/>
        <v>0</v>
      </c>
      <c r="I12" s="150">
        <f t="shared" si="1"/>
        <v>0</v>
      </c>
      <c r="J12" s="151"/>
      <c r="K12" s="146">
        <f t="shared" si="0"/>
        <v>0</v>
      </c>
      <c r="L12" s="145"/>
      <c r="M12" s="145"/>
      <c r="N12" s="145"/>
      <c r="O12" s="145"/>
      <c r="P12" s="145"/>
      <c r="Q12" s="145"/>
      <c r="R12" s="145"/>
      <c r="S12" s="145"/>
      <c r="T12" s="147"/>
      <c r="U12" s="148"/>
    </row>
    <row r="13" spans="1:21" ht="17.25" customHeight="1">
      <c r="B13" s="152" t="s">
        <v>67</v>
      </c>
      <c r="C13" s="38"/>
      <c r="D13" s="153"/>
      <c r="E13" s="26"/>
      <c r="F13" s="26"/>
      <c r="G13" s="26"/>
      <c r="H13" s="26"/>
      <c r="I13" s="26"/>
      <c r="J13" s="151"/>
      <c r="K13" s="146">
        <f t="shared" si="0"/>
        <v>0</v>
      </c>
      <c r="L13" s="145"/>
      <c r="M13" s="145"/>
      <c r="N13" s="145"/>
      <c r="O13" s="145"/>
      <c r="P13" s="145"/>
      <c r="Q13" s="145"/>
      <c r="R13" s="145"/>
      <c r="S13" s="145"/>
      <c r="T13" s="147"/>
      <c r="U13" s="148"/>
    </row>
    <row r="14" spans="1:21" ht="17.25" customHeight="1">
      <c r="B14" s="152"/>
      <c r="C14" s="38"/>
      <c r="D14" s="153"/>
      <c r="E14" s="26"/>
      <c r="F14" s="26"/>
      <c r="G14" s="26"/>
      <c r="H14" s="26"/>
      <c r="I14" s="26"/>
      <c r="J14" s="151"/>
      <c r="K14" s="146">
        <f t="shared" si="0"/>
        <v>0</v>
      </c>
      <c r="L14" s="145"/>
      <c r="M14" s="145"/>
      <c r="N14" s="145"/>
      <c r="O14" s="145"/>
      <c r="P14" s="145"/>
      <c r="Q14" s="145"/>
      <c r="R14" s="145"/>
      <c r="S14" s="145"/>
      <c r="T14" s="147"/>
      <c r="U14" s="148"/>
    </row>
    <row r="15" spans="1:21" ht="17.25" customHeight="1">
      <c r="B15" s="152"/>
      <c r="C15" s="38"/>
      <c r="D15" s="153"/>
      <c r="E15" s="26"/>
      <c r="F15" s="26"/>
      <c r="G15" s="26"/>
      <c r="H15" s="26"/>
      <c r="I15" s="26"/>
      <c r="J15" s="151"/>
      <c r="K15" s="146">
        <f t="shared" si="0"/>
        <v>0</v>
      </c>
      <c r="L15" s="145"/>
      <c r="M15" s="145"/>
      <c r="N15" s="145"/>
      <c r="O15" s="145"/>
      <c r="P15" s="145"/>
      <c r="Q15" s="145"/>
      <c r="R15" s="145"/>
      <c r="S15" s="145"/>
      <c r="T15" s="147"/>
      <c r="U15" s="148"/>
    </row>
    <row r="16" spans="1:21" ht="17.25" customHeight="1">
      <c r="B16" s="154"/>
      <c r="C16" s="38"/>
      <c r="D16" s="153"/>
      <c r="E16" s="26"/>
      <c r="F16" s="26"/>
      <c r="G16" s="26"/>
      <c r="H16" s="26"/>
      <c r="I16" s="26"/>
      <c r="J16" s="151"/>
      <c r="K16" s="146">
        <f t="shared" si="0"/>
        <v>0</v>
      </c>
      <c r="L16" s="145"/>
      <c r="M16" s="145"/>
      <c r="N16" s="145"/>
      <c r="O16" s="145"/>
      <c r="P16" s="145"/>
      <c r="Q16" s="145"/>
      <c r="R16" s="145"/>
      <c r="S16" s="145"/>
      <c r="T16" s="147"/>
      <c r="U16" s="148"/>
    </row>
    <row r="17" spans="1:21" ht="17.25" customHeight="1">
      <c r="B17" s="155" t="s">
        <v>61</v>
      </c>
      <c r="C17" s="156"/>
      <c r="D17" s="157">
        <f>SUM(D7:D12)</f>
        <v>0</v>
      </c>
      <c r="E17" s="157">
        <f t="shared" ref="E17:I17" si="2">SUM(E7:E16)</f>
        <v>0</v>
      </c>
      <c r="F17" s="157">
        <f t="shared" si="2"/>
        <v>0</v>
      </c>
      <c r="G17" s="157">
        <f t="shared" si="2"/>
        <v>0</v>
      </c>
      <c r="H17" s="157">
        <f t="shared" si="2"/>
        <v>0</v>
      </c>
      <c r="I17" s="157">
        <f t="shared" si="2"/>
        <v>0</v>
      </c>
      <c r="J17" s="158"/>
      <c r="K17" s="157">
        <f t="shared" si="0"/>
        <v>0</v>
      </c>
      <c r="L17" s="145"/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1" ht="17.25" customHeight="1">
      <c r="B18" s="42"/>
      <c r="C18" s="31"/>
      <c r="D18" s="159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7"/>
      <c r="U18" s="148"/>
    </row>
    <row r="19" spans="1:21" ht="17.25" customHeight="1">
      <c r="B19" s="42"/>
      <c r="C19" s="31"/>
      <c r="D19" s="159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7"/>
      <c r="U19" s="148"/>
    </row>
    <row r="20" spans="1:21" ht="25.5" customHeight="1">
      <c r="A20" s="217"/>
      <c r="B20" s="225" t="s">
        <v>80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17"/>
      <c r="M20" s="217"/>
      <c r="N20" s="217"/>
      <c r="O20" s="217"/>
      <c r="P20" s="217"/>
      <c r="Q20" s="217"/>
      <c r="R20" s="145"/>
      <c r="S20" s="145"/>
      <c r="T20" s="147"/>
      <c r="U20" s="148"/>
    </row>
    <row r="21" spans="1:21" ht="17.25" customHeight="1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145"/>
      <c r="M21" s="145"/>
      <c r="N21" s="145"/>
      <c r="O21" s="145"/>
      <c r="P21" s="145"/>
      <c r="Q21" s="145"/>
      <c r="R21" s="145"/>
      <c r="S21" s="145"/>
      <c r="T21" s="147"/>
      <c r="U21" s="148"/>
    </row>
    <row r="22" spans="1:21" ht="33" customHeight="1">
      <c r="B22" s="229" t="s">
        <v>85</v>
      </c>
      <c r="C22" s="230"/>
      <c r="D22" s="230"/>
      <c r="E22" s="230"/>
      <c r="F22" s="230"/>
      <c r="G22" s="230"/>
      <c r="H22" s="230"/>
      <c r="I22" s="230"/>
      <c r="J22" s="230"/>
      <c r="K22" s="231"/>
      <c r="L22" s="160"/>
      <c r="M22" s="160"/>
      <c r="N22" s="160"/>
      <c r="O22" s="160"/>
      <c r="P22" s="160"/>
      <c r="Q22" s="160"/>
      <c r="R22" s="160"/>
      <c r="S22" s="160"/>
      <c r="T22" s="161"/>
      <c r="U22" s="160"/>
    </row>
    <row r="23" spans="1:21" s="50" customFormat="1" ht="17.25" customHeight="1">
      <c r="D23" s="162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4"/>
      <c r="U23" s="163"/>
    </row>
    <row r="24" spans="1:21" s="50" customFormat="1" ht="17.25" customHeight="1"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4"/>
      <c r="U24" s="163"/>
    </row>
    <row r="25" spans="1:21" ht="17.25" customHeight="1">
      <c r="D25" s="5"/>
      <c r="J25" s="5"/>
    </row>
    <row r="26" spans="1:21" ht="17.25" customHeight="1">
      <c r="D26" s="5"/>
      <c r="J26" s="5"/>
    </row>
  </sheetData>
  <sheetProtection algorithmName="SHA-512" hashValue="dC9ZK9Hg01t8LoOCDmDrjZgl0+hAPTAlE7l/Lc75vW2cwIWW8ljLPCXT92sWp8zighnACf/qbWYC24xiSjeuJQ==" saltValue="neP0OvmDnqhdXP0rs2h5Kg==" spinCount="100000" sheet="1" objects="1" scenarios="1" insertRows="0"/>
  <protectedRanges>
    <protectedRange sqref="D7:I11" name="Plage1"/>
    <protectedRange sqref="B13:B16" name="Plage2"/>
    <protectedRange sqref="D13:I16" name="Plage3"/>
  </protectedRanges>
  <mergeCells count="2">
    <mergeCell ref="B22:K22"/>
    <mergeCell ref="B20:K20"/>
  </mergeCells>
  <pageMargins left="0.51181102362204722" right="0.51181102362204722" top="0.51181102362204722" bottom="0.51181102362204722" header="0.31496062992125984" footer="0.31496062992125984"/>
  <pageSetup paperSize="9" scale="58" orientation="landscape" r:id="rId1"/>
  <headerFooter>
    <oddFooter>&amp;L&amp;D&amp;Rby Baker Tilly Strego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8383-8A18-408D-B675-4BA41E6FDEC7}">
  <sheetPr>
    <tabColor rgb="FF25BAA7"/>
    <pageSetUpPr fitToPage="1"/>
  </sheetPr>
  <dimension ref="A1:T39"/>
  <sheetViews>
    <sheetView showGridLines="0" tabSelected="1" zoomScale="90" zoomScaleNormal="90" workbookViewId="0">
      <selection activeCell="B36" sqref="B36"/>
    </sheetView>
  </sheetViews>
  <sheetFormatPr baseColWidth="10" defaultColWidth="9.109375" defaultRowHeight="17.25" customHeight="1"/>
  <cols>
    <col min="1" max="1" width="2.5546875" style="5" customWidth="1"/>
    <col min="2" max="2" width="47.6640625" style="5" customWidth="1"/>
    <col min="3" max="3" width="3" style="5" customWidth="1"/>
    <col min="4" max="4" width="8" style="165" customWidth="1"/>
    <col min="5" max="16" width="12.33203125" style="5" customWidth="1"/>
    <col min="17" max="17" width="3" style="6" customWidth="1"/>
    <col min="18" max="18" width="23.5546875" style="5" customWidth="1"/>
    <col min="19" max="19" width="3.44140625" style="5" customWidth="1"/>
    <col min="20" max="20" width="11" style="5" customWidth="1"/>
    <col min="21" max="16384" width="9.109375" style="5"/>
  </cols>
  <sheetData>
    <row r="1" spans="1:20" ht="42" customHeight="1" thickBot="1">
      <c r="A1" s="54"/>
      <c r="B1" s="2" t="str">
        <f>Encaissements!B1</f>
        <v>SARL DUPONT</v>
      </c>
      <c r="C1" s="3" t="s">
        <v>43</v>
      </c>
      <c r="D1" s="1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</row>
    <row r="2" spans="1:20" ht="22.5" customHeight="1" thickTop="1"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20" s="168" customFormat="1" ht="30" customHeight="1">
      <c r="B3" s="60" t="str">
        <f>Encaissements!B3</f>
        <v>Début de la prévision:</v>
      </c>
      <c r="D3" s="169"/>
      <c r="E3" s="10" t="str">
        <f>UPPER(TEXT(DateDébutExercice,"mmm"))</f>
        <v>AVR</v>
      </c>
      <c r="F3" s="10" t="str">
        <f>UPPER(TEXT(EOMONTH(DateDébutExercice,1),"mmm"))</f>
        <v>MAI</v>
      </c>
      <c r="G3" s="10" t="str">
        <f>UPPER(TEXT(EOMONTH(DateDébutExercice,2),"mmm"))</f>
        <v>JUIN</v>
      </c>
      <c r="H3" s="10" t="str">
        <f>UPPER(TEXT(EOMONTH(DateDébutExercice,3),"mmm"))</f>
        <v>JUIL</v>
      </c>
      <c r="I3" s="10" t="str">
        <f>UPPER(TEXT(EOMONTH(DateDébutExercice,4),"mmm"))</f>
        <v>AOÛT</v>
      </c>
      <c r="J3" s="10" t="str">
        <f>UPPER(TEXT(EOMONTH(DateDébutExercice,5),"mmm"))</f>
        <v>SEPT</v>
      </c>
      <c r="K3" s="10" t="str">
        <f>UPPER(TEXT(EOMONTH(DateDébutExercice,6),"mmm"))</f>
        <v>OCT</v>
      </c>
      <c r="L3" s="10" t="str">
        <f>UPPER(TEXT(EOMONTH(DateDébutExercice,7),"mmm"))</f>
        <v>NOV</v>
      </c>
      <c r="M3" s="10" t="str">
        <f>UPPER(TEXT(EOMONTH(DateDébutExercice,8),"mmm"))</f>
        <v>DÉC</v>
      </c>
      <c r="N3" s="10" t="str">
        <f>UPPER(TEXT(EOMONTH(DateDébutExercice,9),"mmm"))</f>
        <v>JANV</v>
      </c>
      <c r="O3" s="10" t="str">
        <f>UPPER(TEXT(EOMONTH(DateDébutExercice,10),"mmm"))</f>
        <v>FÉVR</v>
      </c>
      <c r="P3" s="10" t="str">
        <f>UPPER(TEXT(EOMONTH(DateDébutExercice,11),"mmm"))</f>
        <v>MARS</v>
      </c>
      <c r="Q3" s="170"/>
      <c r="R3" s="10" t="s">
        <v>1</v>
      </c>
    </row>
    <row r="4" spans="1:20" ht="16.5" customHeight="1">
      <c r="B4" s="135">
        <f>Encaissements!DateDébutExercice</f>
        <v>43922</v>
      </c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3"/>
      <c r="R4" s="174"/>
    </row>
    <row r="5" spans="1:20" s="20" customFormat="1" ht="24" customHeight="1"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75"/>
      <c r="R5" s="176"/>
      <c r="S5" s="176"/>
      <c r="T5" s="176"/>
    </row>
    <row r="6" spans="1:20" s="20" customFormat="1" ht="20.25" customHeight="1" thickBot="1">
      <c r="B6" s="177" t="s">
        <v>44</v>
      </c>
      <c r="C6" s="178"/>
      <c r="D6" s="179"/>
      <c r="E6" s="180">
        <v>1500</v>
      </c>
      <c r="F6" s="181">
        <f>E32</f>
        <v>1500</v>
      </c>
      <c r="G6" s="181">
        <f t="shared" ref="G6:P6" si="0">F32</f>
        <v>1500</v>
      </c>
      <c r="H6" s="181">
        <f t="shared" si="0"/>
        <v>1500</v>
      </c>
      <c r="I6" s="181">
        <f t="shared" si="0"/>
        <v>1500</v>
      </c>
      <c r="J6" s="181">
        <f t="shared" si="0"/>
        <v>1500</v>
      </c>
      <c r="K6" s="181">
        <f t="shared" si="0"/>
        <v>1500</v>
      </c>
      <c r="L6" s="181">
        <f t="shared" si="0"/>
        <v>1500</v>
      </c>
      <c r="M6" s="181">
        <f t="shared" si="0"/>
        <v>1500</v>
      </c>
      <c r="N6" s="181">
        <f t="shared" si="0"/>
        <v>1500</v>
      </c>
      <c r="O6" s="181">
        <f t="shared" si="0"/>
        <v>1500</v>
      </c>
      <c r="P6" s="181">
        <f t="shared" si="0"/>
        <v>1500</v>
      </c>
      <c r="Q6" s="182"/>
      <c r="R6" s="183"/>
      <c r="S6" s="184"/>
      <c r="T6" s="184"/>
    </row>
    <row r="7" spans="1:20" s="20" customFormat="1" ht="21.75" customHeight="1">
      <c r="B7" s="22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2"/>
      <c r="R7" s="183"/>
      <c r="S7" s="184"/>
      <c r="T7" s="184"/>
    </row>
    <row r="8" spans="1:20" ht="17.25" customHeight="1">
      <c r="B8" s="24" t="s">
        <v>51</v>
      </c>
      <c r="C8" s="25"/>
      <c r="D8" s="187"/>
      <c r="E8" s="104">
        <f>Encaissements!D9</f>
        <v>0</v>
      </c>
      <c r="F8" s="104">
        <f>Encaissements!E9</f>
        <v>0</v>
      </c>
      <c r="G8" s="104">
        <f>Encaissements!F9</f>
        <v>0</v>
      </c>
      <c r="H8" s="104">
        <f>Encaissements!G9</f>
        <v>0</v>
      </c>
      <c r="I8" s="104">
        <f>Encaissements!H9</f>
        <v>0</v>
      </c>
      <c r="J8" s="104">
        <f>Encaissements!I9</f>
        <v>0</v>
      </c>
      <c r="K8" s="104">
        <f>Encaissements!J9</f>
        <v>0</v>
      </c>
      <c r="L8" s="104">
        <f>Encaissements!K9</f>
        <v>0</v>
      </c>
      <c r="M8" s="104">
        <f>Encaissements!L9</f>
        <v>0</v>
      </c>
      <c r="N8" s="104">
        <f>Encaissements!M9</f>
        <v>0</v>
      </c>
      <c r="O8" s="104">
        <f>Encaissements!N9</f>
        <v>0</v>
      </c>
      <c r="P8" s="104">
        <f>Encaissements!O9</f>
        <v>0</v>
      </c>
      <c r="Q8" s="188"/>
      <c r="R8" s="75">
        <f>SUM('Synthèse Trésorerie'!$E8:$P8)</f>
        <v>0</v>
      </c>
      <c r="S8" s="189"/>
      <c r="T8" s="189"/>
    </row>
    <row r="9" spans="1:20" ht="17.25" customHeight="1">
      <c r="B9" s="29" t="s">
        <v>11</v>
      </c>
      <c r="C9" s="25"/>
      <c r="D9" s="190"/>
      <c r="E9" s="104">
        <f>Encaissements!D18</f>
        <v>0</v>
      </c>
      <c r="F9" s="104">
        <f>Encaissements!E18</f>
        <v>0</v>
      </c>
      <c r="G9" s="104">
        <f>Encaissements!F18</f>
        <v>0</v>
      </c>
      <c r="H9" s="104">
        <f>Encaissements!G18</f>
        <v>0</v>
      </c>
      <c r="I9" s="104">
        <f>Encaissements!H18</f>
        <v>0</v>
      </c>
      <c r="J9" s="104">
        <f>Encaissements!I18</f>
        <v>0</v>
      </c>
      <c r="K9" s="104">
        <f>Encaissements!J18</f>
        <v>0</v>
      </c>
      <c r="L9" s="104">
        <f>Encaissements!K18</f>
        <v>0</v>
      </c>
      <c r="M9" s="104">
        <f>Encaissements!L18</f>
        <v>0</v>
      </c>
      <c r="N9" s="104">
        <f>Encaissements!M18</f>
        <v>0</v>
      </c>
      <c r="O9" s="104">
        <f>Encaissements!N18</f>
        <v>0</v>
      </c>
      <c r="P9" s="104">
        <f>Encaissements!O18</f>
        <v>0</v>
      </c>
      <c r="Q9" s="188"/>
      <c r="R9" s="75">
        <f>SUM('Synthèse Trésorerie'!$E9:$P9)</f>
        <v>0</v>
      </c>
      <c r="S9" s="189"/>
      <c r="T9" s="189"/>
    </row>
    <row r="10" spans="1:20" ht="17.25" customHeight="1">
      <c r="B10" s="30" t="s">
        <v>10</v>
      </c>
      <c r="C10" s="41"/>
      <c r="D10" s="190"/>
      <c r="E10" s="191">
        <f>SUM(E8:E9)</f>
        <v>0</v>
      </c>
      <c r="F10" s="191">
        <f t="shared" ref="F10:O10" si="1">SUM(F8:F9)</f>
        <v>0</v>
      </c>
      <c r="G10" s="191">
        <f t="shared" si="1"/>
        <v>0</v>
      </c>
      <c r="H10" s="191">
        <f t="shared" si="1"/>
        <v>0</v>
      </c>
      <c r="I10" s="191">
        <f t="shared" si="1"/>
        <v>0</v>
      </c>
      <c r="J10" s="191">
        <f t="shared" si="1"/>
        <v>0</v>
      </c>
      <c r="K10" s="191">
        <f t="shared" si="1"/>
        <v>0</v>
      </c>
      <c r="L10" s="191">
        <f t="shared" si="1"/>
        <v>0</v>
      </c>
      <c r="M10" s="191">
        <f t="shared" si="1"/>
        <v>0</v>
      </c>
      <c r="N10" s="191">
        <f t="shared" si="1"/>
        <v>0</v>
      </c>
      <c r="O10" s="191">
        <f t="shared" si="1"/>
        <v>0</v>
      </c>
      <c r="P10" s="191">
        <f>SUM(P8:P9)</f>
        <v>0</v>
      </c>
      <c r="Q10" s="192"/>
      <c r="R10" s="79">
        <f>SUM(R8:R9)</f>
        <v>0</v>
      </c>
      <c r="S10" s="189"/>
      <c r="T10" s="189"/>
    </row>
    <row r="11" spans="1:20" s="1" customFormat="1" ht="17.25" customHeight="1">
      <c r="B11" s="34"/>
      <c r="C11" s="31"/>
      <c r="D11" s="193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88"/>
      <c r="R11" s="86"/>
      <c r="S11" s="194"/>
      <c r="T11" s="194"/>
    </row>
    <row r="12" spans="1:20" ht="17.25" customHeight="1">
      <c r="B12" s="37"/>
      <c r="C12" s="31"/>
      <c r="D12" s="193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88"/>
      <c r="R12" s="86"/>
      <c r="S12" s="194"/>
      <c r="T12" s="189"/>
    </row>
    <row r="13" spans="1:20" ht="17.25" customHeight="1">
      <c r="B13" s="24" t="s">
        <v>18</v>
      </c>
      <c r="C13" s="41"/>
      <c r="D13" s="190"/>
      <c r="E13" s="104">
        <f>Décaissements!E10</f>
        <v>0</v>
      </c>
      <c r="F13" s="104">
        <f>Décaissements!F10</f>
        <v>0</v>
      </c>
      <c r="G13" s="104">
        <f>Décaissements!G10</f>
        <v>0</v>
      </c>
      <c r="H13" s="104">
        <f>Décaissements!H10</f>
        <v>0</v>
      </c>
      <c r="I13" s="104">
        <f>Décaissements!I10</f>
        <v>0</v>
      </c>
      <c r="J13" s="104">
        <f>Décaissements!J10</f>
        <v>0</v>
      </c>
      <c r="K13" s="104">
        <f>Décaissements!K10</f>
        <v>0</v>
      </c>
      <c r="L13" s="104">
        <f>Décaissements!L10</f>
        <v>0</v>
      </c>
      <c r="M13" s="104">
        <f>Décaissements!M10</f>
        <v>0</v>
      </c>
      <c r="N13" s="104">
        <f>Décaissements!N10</f>
        <v>0</v>
      </c>
      <c r="O13" s="104">
        <f>Décaissements!O10</f>
        <v>0</v>
      </c>
      <c r="P13" s="104">
        <f>Décaissements!P10</f>
        <v>0</v>
      </c>
      <c r="Q13" s="188"/>
      <c r="R13" s="75">
        <f>SUM('Synthèse Trésorerie'!$E13:$P13)</f>
        <v>0</v>
      </c>
      <c r="S13" s="189"/>
      <c r="T13" s="189"/>
    </row>
    <row r="14" spans="1:20" ht="17.25" customHeight="1">
      <c r="B14" s="39" t="s">
        <v>19</v>
      </c>
      <c r="C14" s="41"/>
      <c r="D14" s="190"/>
      <c r="E14" s="104">
        <f>Décaissements!E18</f>
        <v>0</v>
      </c>
      <c r="F14" s="104">
        <f>Décaissements!F18</f>
        <v>0</v>
      </c>
      <c r="G14" s="104">
        <f>Décaissements!G18</f>
        <v>0</v>
      </c>
      <c r="H14" s="104">
        <f>Décaissements!H18</f>
        <v>0</v>
      </c>
      <c r="I14" s="104">
        <f>Décaissements!I18</f>
        <v>0</v>
      </c>
      <c r="J14" s="104">
        <f>Décaissements!J18</f>
        <v>0</v>
      </c>
      <c r="K14" s="104">
        <f>Décaissements!K18</f>
        <v>0</v>
      </c>
      <c r="L14" s="104">
        <f>Décaissements!L18</f>
        <v>0</v>
      </c>
      <c r="M14" s="104">
        <f>Décaissements!M18</f>
        <v>0</v>
      </c>
      <c r="N14" s="104">
        <f>Décaissements!N18</f>
        <v>0</v>
      </c>
      <c r="O14" s="104">
        <f>Décaissements!O18</f>
        <v>0</v>
      </c>
      <c r="P14" s="104">
        <f>Décaissements!P18</f>
        <v>0</v>
      </c>
      <c r="Q14" s="188"/>
      <c r="R14" s="75">
        <f>SUM('Synthèse Trésorerie'!$E14:$P14)</f>
        <v>0</v>
      </c>
      <c r="S14" s="189"/>
      <c r="T14" s="189"/>
    </row>
    <row r="15" spans="1:20" ht="17.25" customHeight="1">
      <c r="B15" s="39" t="s">
        <v>21</v>
      </c>
      <c r="C15" s="41"/>
      <c r="D15" s="190"/>
      <c r="E15" s="104">
        <f>Décaissements!E25</f>
        <v>0</v>
      </c>
      <c r="F15" s="104">
        <f>Décaissements!F25</f>
        <v>0</v>
      </c>
      <c r="G15" s="104">
        <f>Décaissements!G25</f>
        <v>0</v>
      </c>
      <c r="H15" s="104">
        <f>Décaissements!H25</f>
        <v>0</v>
      </c>
      <c r="I15" s="104">
        <f>Décaissements!I25</f>
        <v>0</v>
      </c>
      <c r="J15" s="104">
        <f>Décaissements!J25</f>
        <v>0</v>
      </c>
      <c r="K15" s="104">
        <f>Décaissements!K25</f>
        <v>0</v>
      </c>
      <c r="L15" s="104">
        <f>Décaissements!L25</f>
        <v>0</v>
      </c>
      <c r="M15" s="104">
        <f>Décaissements!M25</f>
        <v>0</v>
      </c>
      <c r="N15" s="104">
        <f>Décaissements!N25</f>
        <v>0</v>
      </c>
      <c r="O15" s="104">
        <f>Décaissements!O25</f>
        <v>0</v>
      </c>
      <c r="P15" s="104">
        <f>Décaissements!P25</f>
        <v>0</v>
      </c>
      <c r="Q15" s="188"/>
      <c r="R15" s="75">
        <f>SUM('Synthèse Trésorerie'!$E15:$P15)</f>
        <v>0</v>
      </c>
      <c r="S15" s="189"/>
      <c r="T15" s="189"/>
    </row>
    <row r="16" spans="1:20" ht="17.25" customHeight="1">
      <c r="B16" s="39" t="s">
        <v>26</v>
      </c>
      <c r="C16" s="25"/>
      <c r="D16" s="190"/>
      <c r="E16" s="104">
        <f>Décaissements!E33</f>
        <v>0</v>
      </c>
      <c r="F16" s="104">
        <f>Décaissements!F33</f>
        <v>0</v>
      </c>
      <c r="G16" s="104">
        <f>Décaissements!G33</f>
        <v>0</v>
      </c>
      <c r="H16" s="104">
        <f>Décaissements!H33</f>
        <v>0</v>
      </c>
      <c r="I16" s="104">
        <f>Décaissements!I33</f>
        <v>0</v>
      </c>
      <c r="J16" s="104">
        <f>Décaissements!J33</f>
        <v>0</v>
      </c>
      <c r="K16" s="104">
        <f>Décaissements!K33</f>
        <v>0</v>
      </c>
      <c r="L16" s="104">
        <f>Décaissements!L33</f>
        <v>0</v>
      </c>
      <c r="M16" s="104">
        <f>Décaissements!M33</f>
        <v>0</v>
      </c>
      <c r="N16" s="104">
        <f>Décaissements!N33</f>
        <v>0</v>
      </c>
      <c r="O16" s="104">
        <f>Décaissements!O33</f>
        <v>0</v>
      </c>
      <c r="P16" s="104">
        <f>Décaissements!P33</f>
        <v>0</v>
      </c>
      <c r="Q16" s="188"/>
      <c r="R16" s="75">
        <f>SUM('Synthèse Trésorerie'!$E16:$P16)</f>
        <v>0</v>
      </c>
      <c r="S16" s="189"/>
      <c r="T16" s="189"/>
    </row>
    <row r="17" spans="2:20" ht="17.25" customHeight="1">
      <c r="B17" s="39" t="s">
        <v>30</v>
      </c>
      <c r="C17" s="25"/>
      <c r="D17" s="190"/>
      <c r="E17" s="104">
        <f>Décaissements!E51</f>
        <v>0</v>
      </c>
      <c r="F17" s="104">
        <f>Décaissements!F51</f>
        <v>0</v>
      </c>
      <c r="G17" s="104">
        <f>Décaissements!G51</f>
        <v>0</v>
      </c>
      <c r="H17" s="104">
        <f>Décaissements!H51</f>
        <v>0</v>
      </c>
      <c r="I17" s="104">
        <f>Décaissements!I51</f>
        <v>0</v>
      </c>
      <c r="J17" s="104">
        <f>Décaissements!J51</f>
        <v>0</v>
      </c>
      <c r="K17" s="104">
        <f>Décaissements!K51</f>
        <v>0</v>
      </c>
      <c r="L17" s="104">
        <f>Décaissements!L51</f>
        <v>0</v>
      </c>
      <c r="M17" s="104">
        <f>Décaissements!M51</f>
        <v>0</v>
      </c>
      <c r="N17" s="104">
        <f>Décaissements!N51</f>
        <v>0</v>
      </c>
      <c r="O17" s="104">
        <f>Décaissements!O51</f>
        <v>0</v>
      </c>
      <c r="P17" s="104">
        <f>Décaissements!P51</f>
        <v>0</v>
      </c>
      <c r="Q17" s="188"/>
      <c r="R17" s="75">
        <f>SUM('Synthèse Trésorerie'!$E17:$P17)</f>
        <v>0</v>
      </c>
      <c r="S17" s="189"/>
      <c r="T17" s="189"/>
    </row>
    <row r="18" spans="2:20" ht="17.25" customHeight="1">
      <c r="B18" s="39" t="s">
        <v>39</v>
      </c>
      <c r="C18" s="25"/>
      <c r="D18" s="190"/>
      <c r="E18" s="104">
        <f>Décaissements!E57</f>
        <v>0</v>
      </c>
      <c r="F18" s="104">
        <f>Décaissements!F57</f>
        <v>0</v>
      </c>
      <c r="G18" s="104">
        <f>Décaissements!G57</f>
        <v>0</v>
      </c>
      <c r="H18" s="104">
        <f>Décaissements!H57</f>
        <v>0</v>
      </c>
      <c r="I18" s="104">
        <f>Décaissements!I57</f>
        <v>0</v>
      </c>
      <c r="J18" s="104">
        <f>Décaissements!J57</f>
        <v>0</v>
      </c>
      <c r="K18" s="104">
        <f>Décaissements!K57</f>
        <v>0</v>
      </c>
      <c r="L18" s="104">
        <f>Décaissements!L57</f>
        <v>0</v>
      </c>
      <c r="M18" s="104">
        <f>Décaissements!M57</f>
        <v>0</v>
      </c>
      <c r="N18" s="104">
        <f>Décaissements!N57</f>
        <v>0</v>
      </c>
      <c r="O18" s="104">
        <f>Décaissements!O57</f>
        <v>0</v>
      </c>
      <c r="P18" s="104">
        <f>Décaissements!P57</f>
        <v>0</v>
      </c>
      <c r="Q18" s="188"/>
      <c r="R18" s="75">
        <f>SUM('Synthèse Trésorerie'!$E18:$P18)</f>
        <v>0</v>
      </c>
      <c r="S18" s="189"/>
      <c r="T18" s="189"/>
    </row>
    <row r="19" spans="2:20" ht="17.25" customHeight="1">
      <c r="B19" s="30" t="s">
        <v>5</v>
      </c>
      <c r="C19" s="41"/>
      <c r="D19" s="190"/>
      <c r="E19" s="191">
        <f>SUM(E13:E18)</f>
        <v>0</v>
      </c>
      <c r="F19" s="191">
        <f t="shared" ref="F19:O19" si="2">SUM(F13:F18)</f>
        <v>0</v>
      </c>
      <c r="G19" s="191">
        <f t="shared" si="2"/>
        <v>0</v>
      </c>
      <c r="H19" s="191">
        <f t="shared" si="2"/>
        <v>0</v>
      </c>
      <c r="I19" s="191">
        <f t="shared" si="2"/>
        <v>0</v>
      </c>
      <c r="J19" s="191">
        <f t="shared" si="2"/>
        <v>0</v>
      </c>
      <c r="K19" s="191">
        <f t="shared" si="2"/>
        <v>0</v>
      </c>
      <c r="L19" s="191">
        <f t="shared" si="2"/>
        <v>0</v>
      </c>
      <c r="M19" s="191">
        <f t="shared" si="2"/>
        <v>0</v>
      </c>
      <c r="N19" s="191">
        <f t="shared" si="2"/>
        <v>0</v>
      </c>
      <c r="O19" s="191">
        <f t="shared" si="2"/>
        <v>0</v>
      </c>
      <c r="P19" s="191">
        <f>SUM(P13:P18)</f>
        <v>0</v>
      </c>
      <c r="Q19" s="192"/>
      <c r="R19" s="79">
        <f>SUM(R13:R18)</f>
        <v>0</v>
      </c>
      <c r="S19" s="189"/>
      <c r="T19" s="189"/>
    </row>
    <row r="20" spans="2:20" ht="17.25" customHeight="1">
      <c r="B20" s="42"/>
      <c r="C20" s="31"/>
      <c r="D20" s="193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88"/>
      <c r="R20" s="108"/>
      <c r="S20" s="189"/>
      <c r="T20" s="189"/>
    </row>
    <row r="21" spans="2:20" s="45" customFormat="1" ht="17.25" customHeight="1">
      <c r="B21" s="46" t="s">
        <v>52</v>
      </c>
      <c r="C21" s="120"/>
      <c r="D21" s="196"/>
      <c r="E21" s="197">
        <f>E6+E10-E19</f>
        <v>1500</v>
      </c>
      <c r="F21" s="197">
        <f t="shared" ref="F21:O21" si="3">F6+F10-F19</f>
        <v>1500</v>
      </c>
      <c r="G21" s="197">
        <f t="shared" si="3"/>
        <v>1500</v>
      </c>
      <c r="H21" s="197">
        <f t="shared" si="3"/>
        <v>1500</v>
      </c>
      <c r="I21" s="197">
        <f t="shared" si="3"/>
        <v>1500</v>
      </c>
      <c r="J21" s="197">
        <f t="shared" si="3"/>
        <v>1500</v>
      </c>
      <c r="K21" s="197">
        <f t="shared" si="3"/>
        <v>1500</v>
      </c>
      <c r="L21" s="197">
        <f t="shared" si="3"/>
        <v>1500</v>
      </c>
      <c r="M21" s="197">
        <f t="shared" si="3"/>
        <v>1500</v>
      </c>
      <c r="N21" s="197">
        <f t="shared" si="3"/>
        <v>1500</v>
      </c>
      <c r="O21" s="197">
        <f t="shared" si="3"/>
        <v>1500</v>
      </c>
      <c r="P21" s="197">
        <f>P6+P10-P19</f>
        <v>1500</v>
      </c>
      <c r="Q21" s="198"/>
      <c r="R21" s="197"/>
      <c r="S21" s="199"/>
      <c r="T21" s="199"/>
    </row>
    <row r="22" spans="2:20" s="50" customFormat="1" ht="17.25" customHeight="1">
      <c r="B22" s="200"/>
      <c r="D22" s="201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3"/>
      <c r="R22" s="202"/>
      <c r="S22" s="204"/>
      <c r="T22" s="204"/>
    </row>
    <row r="23" spans="2:20" ht="24" customHeight="1">
      <c r="B23" s="200" t="s">
        <v>53</v>
      </c>
      <c r="D23" s="205" t="s">
        <v>62</v>
      </c>
      <c r="E23" s="97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188"/>
      <c r="R23" s="108"/>
      <c r="S23" s="189"/>
      <c r="T23" s="206" t="s">
        <v>63</v>
      </c>
    </row>
    <row r="24" spans="2:20" ht="17.25" customHeight="1">
      <c r="B24" s="24" t="s">
        <v>60</v>
      </c>
      <c r="D24" s="216">
        <f>'Décaissements reportés'!K7</f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188"/>
      <c r="R24" s="75">
        <f>SUM(E24:P24)</f>
        <v>0</v>
      </c>
      <c r="S24" s="189"/>
      <c r="T24" s="75">
        <f>D24-R24</f>
        <v>0</v>
      </c>
    </row>
    <row r="25" spans="2:20" ht="17.25" customHeight="1">
      <c r="B25" s="39" t="s">
        <v>27</v>
      </c>
      <c r="D25" s="216">
        <f>'Décaissements reportés'!K8</f>
        <v>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188"/>
      <c r="R25" s="75">
        <f t="shared" ref="R25:R29" si="4">SUM(E25:P25)</f>
        <v>0</v>
      </c>
      <c r="S25" s="189"/>
      <c r="T25" s="75">
        <f t="shared" ref="T25:T29" si="5">D25-R25</f>
        <v>0</v>
      </c>
    </row>
    <row r="26" spans="2:20" ht="17.25" customHeight="1">
      <c r="B26" s="39" t="s">
        <v>54</v>
      </c>
      <c r="D26" s="216">
        <f>'Décaissements reportés'!K9</f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188"/>
      <c r="R26" s="75">
        <f t="shared" si="4"/>
        <v>0</v>
      </c>
      <c r="S26" s="189"/>
      <c r="T26" s="75">
        <f t="shared" si="5"/>
        <v>0</v>
      </c>
    </row>
    <row r="27" spans="2:20" ht="17.25" customHeight="1">
      <c r="B27" s="39" t="s">
        <v>55</v>
      </c>
      <c r="D27" s="216">
        <f>'Décaissements reportés'!K10</f>
        <v>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88"/>
      <c r="R27" s="75">
        <f t="shared" si="4"/>
        <v>0</v>
      </c>
      <c r="S27" s="189"/>
      <c r="T27" s="75">
        <f t="shared" si="5"/>
        <v>0</v>
      </c>
    </row>
    <row r="28" spans="2:20" ht="17.25" customHeight="1">
      <c r="B28" s="39" t="s">
        <v>48</v>
      </c>
      <c r="D28" s="216">
        <f>'Décaissements reportés'!K11</f>
        <v>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188"/>
      <c r="R28" s="75">
        <f t="shared" si="4"/>
        <v>0</v>
      </c>
      <c r="S28" s="189"/>
      <c r="T28" s="75">
        <f t="shared" si="5"/>
        <v>0</v>
      </c>
    </row>
    <row r="29" spans="2:20" ht="17.25" customHeight="1">
      <c r="B29" s="39" t="s">
        <v>56</v>
      </c>
      <c r="D29" s="216">
        <f>'Décaissements reportés'!K12</f>
        <v>0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188"/>
      <c r="R29" s="75">
        <f t="shared" si="4"/>
        <v>0</v>
      </c>
      <c r="S29" s="189"/>
      <c r="T29" s="75">
        <f t="shared" si="5"/>
        <v>0</v>
      </c>
    </row>
    <row r="30" spans="2:20" ht="17.25" customHeight="1">
      <c r="B30" s="30" t="s">
        <v>58</v>
      </c>
      <c r="D30" s="79"/>
      <c r="E30" s="191">
        <f>SUM(E23:E29)</f>
        <v>0</v>
      </c>
      <c r="F30" s="191">
        <f t="shared" ref="F30" si="6">SUM(F23:F29)</f>
        <v>0</v>
      </c>
      <c r="G30" s="191">
        <f t="shared" ref="G30" si="7">SUM(G23:G29)</f>
        <v>0</v>
      </c>
      <c r="H30" s="191">
        <f t="shared" ref="H30" si="8">SUM(H23:H29)</f>
        <v>0</v>
      </c>
      <c r="I30" s="191">
        <f t="shared" ref="I30" si="9">SUM(I23:I29)</f>
        <v>0</v>
      </c>
      <c r="J30" s="191">
        <f t="shared" ref="J30" si="10">SUM(J23:J29)</f>
        <v>0</v>
      </c>
      <c r="K30" s="191">
        <f t="shared" ref="K30" si="11">SUM(K23:K29)</f>
        <v>0</v>
      </c>
      <c r="L30" s="191">
        <f t="shared" ref="L30" si="12">SUM(L23:L29)</f>
        <v>0</v>
      </c>
      <c r="M30" s="191">
        <f t="shared" ref="M30" si="13">SUM(M23:M29)</f>
        <v>0</v>
      </c>
      <c r="N30" s="191">
        <f t="shared" ref="N30" si="14">SUM(N23:N29)</f>
        <v>0</v>
      </c>
      <c r="O30" s="191">
        <f t="shared" ref="O30" si="15">SUM(O23:O29)</f>
        <v>0</v>
      </c>
      <c r="P30" s="191">
        <f t="shared" ref="P30" si="16">SUM(P23:P29)</f>
        <v>0</v>
      </c>
      <c r="Q30" s="188"/>
      <c r="R30" s="79">
        <f>SUM(R24:R29)</f>
        <v>0</v>
      </c>
      <c r="S30" s="189"/>
      <c r="T30" s="79"/>
    </row>
    <row r="31" spans="2:20" ht="17.25" customHeight="1">
      <c r="D31" s="2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88"/>
      <c r="R31" s="108"/>
      <c r="S31" s="189"/>
      <c r="T31" s="189"/>
    </row>
    <row r="32" spans="2:20" s="45" customFormat="1" ht="17.25" customHeight="1">
      <c r="B32" s="208" t="s">
        <v>57</v>
      </c>
      <c r="C32" s="120"/>
      <c r="D32" s="209"/>
      <c r="E32" s="210">
        <f>E21-E30</f>
        <v>1500</v>
      </c>
      <c r="F32" s="210">
        <f t="shared" ref="F32:P32" si="17">F21-F30</f>
        <v>1500</v>
      </c>
      <c r="G32" s="210">
        <f t="shared" si="17"/>
        <v>1500</v>
      </c>
      <c r="H32" s="210">
        <f t="shared" si="17"/>
        <v>1500</v>
      </c>
      <c r="I32" s="210">
        <f t="shared" si="17"/>
        <v>1500</v>
      </c>
      <c r="J32" s="210">
        <f t="shared" si="17"/>
        <v>1500</v>
      </c>
      <c r="K32" s="210">
        <f t="shared" si="17"/>
        <v>1500</v>
      </c>
      <c r="L32" s="210">
        <f t="shared" si="17"/>
        <v>1500</v>
      </c>
      <c r="M32" s="210">
        <f t="shared" si="17"/>
        <v>1500</v>
      </c>
      <c r="N32" s="210">
        <f t="shared" si="17"/>
        <v>1500</v>
      </c>
      <c r="O32" s="210">
        <f t="shared" si="17"/>
        <v>1500</v>
      </c>
      <c r="P32" s="210">
        <f t="shared" si="17"/>
        <v>1500</v>
      </c>
      <c r="Q32" s="123"/>
      <c r="R32" s="210"/>
      <c r="S32" s="199"/>
      <c r="T32" s="199"/>
    </row>
    <row r="33" spans="1:20" ht="17.25" customHeight="1">
      <c r="D33" s="2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211"/>
      <c r="R33" s="107"/>
      <c r="S33" s="107"/>
      <c r="T33" s="107"/>
    </row>
    <row r="34" spans="1:20" ht="21.75" customHeight="1">
      <c r="A34" s="218"/>
      <c r="B34" s="225" t="s">
        <v>80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 ht="17.25" customHeight="1">
      <c r="D35" s="2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211"/>
      <c r="R35" s="107"/>
      <c r="S35" s="107"/>
      <c r="T35" s="107"/>
    </row>
    <row r="36" spans="1:20" ht="17.25" customHeight="1">
      <c r="D36" s="2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211"/>
      <c r="R36" s="107"/>
      <c r="S36" s="107"/>
      <c r="T36" s="107"/>
    </row>
    <row r="37" spans="1:20" ht="58.5" customHeight="1">
      <c r="B37" s="229" t="s">
        <v>86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1"/>
      <c r="S37" s="107"/>
      <c r="T37" s="107"/>
    </row>
    <row r="38" spans="1:20" ht="17.25" customHeight="1">
      <c r="D38" s="2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211"/>
      <c r="R38" s="107"/>
      <c r="S38" s="107"/>
      <c r="T38" s="107"/>
    </row>
    <row r="39" spans="1:20" ht="17.25" customHeight="1">
      <c r="D39" s="2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211"/>
      <c r="R39" s="107"/>
      <c r="S39" s="107"/>
      <c r="T39" s="107"/>
    </row>
  </sheetData>
  <sheetProtection algorithmName="SHA-512" hashValue="d49G3PgMnMlxA5uJzmUplLuekYVXR6kKnEbdU/zu3y52VQeg1oP9B163HYx7OC8sVex7EoVOOJmnFW4ToDVbCw==" saltValue="c0+1YFtncHELWJaafrHBdg==" spinCount="100000" sheet="1" objects="1" scenarios="1" insertColumns="0" insertRows="0"/>
  <protectedRanges>
    <protectedRange sqref="E24:P29" name="Plage2"/>
    <protectedRange sqref="E6" name="Plage1"/>
  </protectedRanges>
  <mergeCells count="4">
    <mergeCell ref="D2:P2"/>
    <mergeCell ref="D5:P5"/>
    <mergeCell ref="B37:R37"/>
    <mergeCell ref="B34:T3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7" orientation="landscape" r:id="rId1"/>
  <headerFooter>
    <oddFooter>&amp;L&amp;D&amp;Rby Baker Tilly Strego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314C604C5CA498EA6F931102D7791" ma:contentTypeVersion="10" ma:contentTypeDescription="Crée un document." ma:contentTypeScope="" ma:versionID="57eb339e22ce3b8a7858de5901364abf">
  <xsd:schema xmlns:xsd="http://www.w3.org/2001/XMLSchema" xmlns:xs="http://www.w3.org/2001/XMLSchema" xmlns:p="http://schemas.microsoft.com/office/2006/metadata/properties" xmlns:ns2="eb824a9f-5e1d-4838-ae9e-5fdf76cd3370" xmlns:ns3="ac005ae9-7519-4a48-a7d0-584d2558128c" targetNamespace="http://schemas.microsoft.com/office/2006/metadata/properties" ma:root="true" ma:fieldsID="5502fdb26a99f6285053a0c6f177d940" ns2:_="" ns3:_="">
    <xsd:import namespace="eb824a9f-5e1d-4838-ae9e-5fdf76cd3370"/>
    <xsd:import namespace="ac005ae9-7519-4a48-a7d0-584d25581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24a9f-5e1d-4838-ae9e-5fdf76cd3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05ae9-7519-4a48-a7d0-584d255812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BAB877-32C4-48B4-8CA0-D4FA62CDE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24a9f-5e1d-4838-ae9e-5fdf76cd3370"/>
    <ds:schemaRef ds:uri="ac005ae9-7519-4a48-a7d0-584d25581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7E957B-B34D-45BB-981C-88BAC428453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c005ae9-7519-4a48-a7d0-584d2558128c"/>
    <ds:schemaRef ds:uri="http://schemas.microsoft.com/office/infopath/2007/PartnerControls"/>
    <ds:schemaRef ds:uri="eb824a9f-5e1d-4838-ae9e-5fdf76cd33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5B8D36-1D30-45FE-86A0-1925099049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Encaissements</vt:lpstr>
      <vt:lpstr>Décaissements</vt:lpstr>
      <vt:lpstr>Décaissements reportés</vt:lpstr>
      <vt:lpstr>Synthèse Trésorerie</vt:lpstr>
      <vt:lpstr>Décaissements!DateDébutExercice</vt:lpstr>
      <vt:lpstr>'Décaissements reportés'!DateDébutExercice</vt:lpstr>
      <vt:lpstr>Encaissements!DateDébutExercice</vt:lpstr>
      <vt:lpstr>'Synthèse Trésorerie'!DateDébutExercice</vt:lpstr>
      <vt:lpstr>Décaissements!Zone_d_impression</vt:lpstr>
      <vt:lpstr>'Décaissements reportés'!Zone_d_impression</vt:lpstr>
      <vt:lpstr>Encaissements!Zone_d_impression</vt:lpstr>
      <vt:lpstr>'Synthèse Trésorerie'!Zone_d_impression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BOUCHET</dc:creator>
  <cp:lastModifiedBy>CLAUTOUR CLEMENCE</cp:lastModifiedBy>
  <cp:lastPrinted>2020-04-07T06:52:05Z</cp:lastPrinted>
  <dcterms:created xsi:type="dcterms:W3CDTF">2018-03-27T13:04:53Z</dcterms:created>
  <dcterms:modified xsi:type="dcterms:W3CDTF">2021-04-07T09:57:37Z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0x010100C6C314C604C5CA498EA6F931102D7791</vt:lpwstr>
  </property>
</Properties>
</file>